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tadja\Desktop\"/>
    </mc:Choice>
  </mc:AlternateContent>
  <xr:revisionPtr revIDLastSave="0" documentId="13_ncr:1_{CED7A76E-44D1-4AD7-975F-C9A792D87F3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irfield Checklist" sheetId="3" r:id="rId1"/>
  </sheets>
  <definedNames>
    <definedName name="_xlnm.Print_Area" localSheetId="0">'Airfield Checklist'!$A$1:$N$334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59" i="3" l="1"/>
  <c r="N291" i="3"/>
  <c r="N266" i="3"/>
  <c r="N251" i="3"/>
  <c r="N283" i="3"/>
  <c r="N275" i="3"/>
  <c r="N298" i="3" l="1"/>
  <c r="N299" i="3" s="1"/>
  <c r="N326" i="3" l="1"/>
  <c r="N333" i="3" s="1"/>
  <c r="N334" i="3" s="1"/>
  <c r="N308" i="3"/>
  <c r="N315" i="3"/>
  <c r="N301" i="3"/>
  <c r="N241" i="3"/>
  <c r="N248" i="3" s="1"/>
  <c r="N249" i="3" s="1"/>
  <c r="N224" i="3"/>
  <c r="N216" i="3"/>
  <c r="N189" i="3"/>
  <c r="N198" i="3"/>
  <c r="N206" i="3"/>
  <c r="N179" i="3"/>
  <c r="N171" i="3"/>
  <c r="N163" i="3"/>
  <c r="N155" i="3"/>
  <c r="N144" i="3"/>
  <c r="N136" i="3"/>
  <c r="N129" i="3"/>
  <c r="N113" i="3"/>
  <c r="N93" i="3"/>
  <c r="N84" i="3"/>
  <c r="N76" i="3"/>
  <c r="N66" i="3"/>
  <c r="N231" i="3"/>
  <c r="N102" i="3"/>
  <c r="N46" i="3"/>
  <c r="N54" i="3"/>
  <c r="N121" i="3"/>
  <c r="N323" i="3" l="1"/>
  <c r="N324" i="3" s="1"/>
  <c r="N238" i="3"/>
  <c r="N239" i="3" s="1"/>
  <c r="N152" i="3"/>
  <c r="N153" i="3" s="1"/>
  <c r="N110" i="3"/>
  <c r="N111" i="3" s="1"/>
  <c r="N186" i="3"/>
  <c r="N187" i="3" s="1"/>
  <c r="N7" i="3" l="1"/>
  <c r="N16" i="3"/>
  <c r="N36" i="3"/>
  <c r="N63" i="3"/>
  <c r="N64" i="3" s="1"/>
  <c r="N24" i="3"/>
  <c r="N32" i="3" s="1"/>
  <c r="N33" i="3" s="1"/>
  <c r="G290" i="3"/>
  <c r="F290" i="3"/>
  <c r="F101" i="3"/>
  <c r="G101" i="3"/>
  <c r="F301" i="3"/>
  <c r="G301" i="3"/>
  <c r="F46" i="3"/>
  <c r="G46" i="3"/>
  <c r="G188" i="3"/>
  <c r="F188" i="3"/>
  <c r="F23" i="3"/>
  <c r="G23" i="3"/>
  <c r="G8" i="3"/>
  <c r="F8" i="3"/>
  <c r="G316" i="3"/>
  <c r="F316" i="3"/>
  <c r="F180" i="3"/>
  <c r="G180" i="3"/>
  <c r="F205" i="3"/>
  <c r="G205" i="3"/>
  <c r="F34" i="3"/>
  <c r="G34" i="3"/>
  <c r="G65" i="3"/>
  <c r="F65" i="3"/>
  <c r="F242" i="3"/>
  <c r="G242" i="3"/>
  <c r="G24" i="3"/>
  <c r="F24" i="3"/>
  <c r="G92" i="3"/>
  <c r="F92" i="3"/>
  <c r="G171" i="3"/>
  <c r="F171" i="3"/>
  <c r="F54" i="3"/>
  <c r="G54" i="3"/>
  <c r="F163" i="3"/>
  <c r="G163" i="3"/>
  <c r="F155" i="3"/>
  <c r="G155" i="3"/>
  <c r="G274" i="3"/>
  <c r="F274" i="3"/>
  <c r="G76" i="3"/>
  <c r="F76" i="3"/>
  <c r="F284" i="3"/>
  <c r="G284" i="3"/>
  <c r="G259" i="3"/>
  <c r="F259" i="3"/>
  <c r="F25" i="3"/>
  <c r="G25" i="3"/>
  <c r="F172" i="3"/>
  <c r="G172" i="3"/>
  <c r="G37" i="3"/>
  <c r="F37" i="3"/>
  <c r="F84" i="3"/>
  <c r="G84" i="3"/>
  <c r="G307" i="3"/>
  <c r="F307" i="3"/>
  <c r="G276" i="3"/>
  <c r="F276" i="3"/>
  <c r="F66" i="3"/>
  <c r="G66" i="3"/>
  <c r="F83" i="3"/>
  <c r="G83" i="3"/>
  <c r="G121" i="3"/>
  <c r="F121" i="3"/>
  <c r="G35" i="3"/>
  <c r="F35" i="3"/>
  <c r="F240" i="3"/>
  <c r="G240" i="3"/>
  <c r="G128" i="3"/>
  <c r="F128" i="3"/>
  <c r="G38" i="3"/>
  <c r="F38" i="3"/>
  <c r="F308" i="3"/>
  <c r="G308" i="3"/>
  <c r="F189" i="3"/>
  <c r="G189" i="3"/>
  <c r="F67" i="3"/>
  <c r="G67" i="3"/>
  <c r="F223" i="3"/>
  <c r="G223" i="3"/>
  <c r="G136" i="3"/>
  <c r="F136" i="3"/>
  <c r="G47" i="3"/>
  <c r="F47" i="3"/>
  <c r="G137" i="3"/>
  <c r="F137" i="3"/>
  <c r="G326" i="3"/>
  <c r="F326" i="3"/>
  <c r="F16" i="3"/>
  <c r="G16" i="3"/>
  <c r="G85" i="3"/>
  <c r="F85" i="3"/>
  <c r="G216" i="3"/>
  <c r="F216" i="3"/>
  <c r="F7" i="3"/>
  <c r="G7" i="3"/>
  <c r="G164" i="3"/>
  <c r="F164" i="3"/>
  <c r="G325" i="3"/>
  <c r="F325" i="3"/>
  <c r="G275" i="3"/>
  <c r="F275" i="3"/>
  <c r="F56" i="3"/>
  <c r="G56" i="3"/>
  <c r="G93" i="3"/>
  <c r="F93" i="3"/>
  <c r="F162" i="3"/>
  <c r="G162" i="3"/>
  <c r="G327" i="3"/>
  <c r="F327" i="3"/>
  <c r="F129" i="3"/>
  <c r="G129" i="3"/>
  <c r="G215" i="3"/>
  <c r="F215" i="3"/>
  <c r="F179" i="3"/>
  <c r="G179" i="3"/>
  <c r="G314" i="3"/>
  <c r="F314" i="3"/>
  <c r="F217" i="3"/>
  <c r="G217" i="3"/>
  <c r="F114" i="3"/>
  <c r="G114" i="3"/>
  <c r="G55" i="3"/>
  <c r="F55" i="3"/>
  <c r="F130" i="3"/>
  <c r="G130" i="3"/>
  <c r="F122" i="3"/>
  <c r="G122" i="3"/>
  <c r="G230" i="3"/>
  <c r="F230" i="3"/>
  <c r="G94" i="3"/>
  <c r="F94" i="3"/>
  <c r="F241" i="3"/>
  <c r="G241" i="3"/>
  <c r="G231" i="3"/>
  <c r="F231" i="3"/>
  <c r="F9" i="3"/>
  <c r="G9" i="3"/>
  <c r="G315" i="3"/>
  <c r="F315" i="3"/>
  <c r="F291" i="3"/>
  <c r="G291" i="3"/>
  <c r="F113" i="3"/>
  <c r="G113" i="3"/>
  <c r="F75" i="3"/>
  <c r="G75" i="3"/>
  <c r="G258" i="3"/>
  <c r="F258" i="3"/>
  <c r="G36" i="3"/>
  <c r="F36" i="3"/>
  <c r="G178" i="3"/>
  <c r="F178" i="3"/>
  <c r="G102" i="3"/>
  <c r="F102" i="3"/>
  <c r="G266" i="3"/>
  <c r="F266" i="3"/>
  <c r="F207" i="3"/>
  <c r="G207" i="3"/>
  <c r="F251" i="3"/>
  <c r="G251" i="3"/>
  <c r="F45" i="3"/>
  <c r="G45" i="3"/>
  <c r="G197" i="3"/>
  <c r="F197" i="3"/>
  <c r="G145" i="3"/>
  <c r="F145" i="3"/>
  <c r="F103" i="3"/>
  <c r="G103" i="3"/>
  <c r="F265" i="3"/>
  <c r="G265" i="3"/>
  <c r="F232" i="3"/>
  <c r="G232" i="3"/>
  <c r="F198" i="3"/>
  <c r="G198" i="3"/>
  <c r="F206" i="3"/>
  <c r="G206" i="3"/>
  <c r="G53" i="3"/>
  <c r="F53" i="3"/>
  <c r="G144" i="3"/>
  <c r="F144" i="3"/>
  <c r="G199" i="3"/>
  <c r="F199" i="3"/>
  <c r="G17" i="3"/>
  <c r="F17" i="3"/>
  <c r="F190" i="3"/>
  <c r="G190" i="3"/>
  <c r="G143" i="3"/>
  <c r="F143" i="3"/>
  <c r="G39" i="3"/>
  <c r="F39" i="3"/>
  <c r="F282" i="3"/>
  <c r="G282" i="3"/>
  <c r="G112" i="3"/>
  <c r="F112" i="3"/>
  <c r="G156" i="3"/>
  <c r="F156" i="3"/>
  <c r="F77" i="3"/>
  <c r="G77" i="3"/>
  <c r="F250" i="3"/>
  <c r="G250" i="3"/>
  <c r="F120" i="3"/>
  <c r="G120" i="3"/>
  <c r="G224" i="3"/>
  <c r="F224" i="3"/>
  <c r="F300" i="3"/>
  <c r="G300" i="3"/>
  <c r="G6" i="3"/>
  <c r="F6" i="3"/>
  <c r="G292" i="3"/>
  <c r="F292" i="3"/>
  <c r="F170" i="3"/>
  <c r="G170" i="3"/>
  <c r="G283" i="3"/>
  <c r="F283" i="3"/>
  <c r="F252" i="3"/>
  <c r="G252" i="3"/>
  <c r="F154" i="3"/>
  <c r="G154" i="3"/>
  <c r="G208" i="3"/>
  <c r="F208" i="3"/>
  <c r="G267" i="3"/>
  <c r="F267" i="3"/>
</calcChain>
</file>

<file path=xl/sharedStrings.xml><?xml version="1.0" encoding="utf-8"?>
<sst xmlns="http://schemas.openxmlformats.org/spreadsheetml/2006/main" count="467" uniqueCount="321">
  <si>
    <t>#</t>
  </si>
  <si>
    <t>AUDIT AREA</t>
  </si>
  <si>
    <t xml:space="preserve">AUDIT SUBAREA </t>
  </si>
  <si>
    <t>AUDIT AREA INDICATORS</t>
  </si>
  <si>
    <t>S</t>
  </si>
  <si>
    <t>N/S</t>
  </si>
  <si>
    <t>N/A</t>
  </si>
  <si>
    <t>P</t>
  </si>
  <si>
    <t>O</t>
  </si>
  <si>
    <t>E</t>
  </si>
  <si>
    <t>SU</t>
  </si>
  <si>
    <t>WF</t>
  </si>
  <si>
    <t>TOTAL PTS</t>
  </si>
  <si>
    <t>PTS</t>
  </si>
  <si>
    <t>Suitable</t>
  </si>
  <si>
    <t>Operational</t>
  </si>
  <si>
    <t>Effective</t>
  </si>
  <si>
    <t>Remarks</t>
  </si>
  <si>
    <t>Safety reporting officers</t>
  </si>
  <si>
    <t>Defined roles and responsibilities/ specific duties and tasks for routine operations</t>
  </si>
  <si>
    <t>Specified qualifications or experience required</t>
  </si>
  <si>
    <t>Determined reporting protocols and communication channels</t>
  </si>
  <si>
    <t>Reporting procedures for incidents or hazards</t>
  </si>
  <si>
    <t>Training programme for safety reporting officers</t>
  </si>
  <si>
    <t>Developed structured training curriculum including modules on safety protocols, incident reporting, and emergency procedures</t>
  </si>
  <si>
    <t>Defined training frequency and requirements for ongoing education</t>
  </si>
  <si>
    <t>Airfield procedure manual</t>
  </si>
  <si>
    <t>Compiled comprehensive procedures for airfield operations</t>
  </si>
  <si>
    <t>Cover launching area safety protocols and reporting guidelines</t>
  </si>
  <si>
    <t>Included sections on emergency response, equipment handling, and personnel safety</t>
  </si>
  <si>
    <t>Launch Area Safety Reporting</t>
  </si>
  <si>
    <t>Defined procedures and checklists for inspecting the launching and landing area before and after use</t>
  </si>
  <si>
    <t>Specified maintenance tasks for launch and landing surfaces and equipment</t>
  </si>
  <si>
    <t>Procedures for addressing issues identified during inspections</t>
  </si>
  <si>
    <t>Outlined scheduling and frequency of inspections and maintenance</t>
  </si>
  <si>
    <t>Defined procedures for inspecting emergency landing areas</t>
  </si>
  <si>
    <t>Specified maintenance requirements for emergency equipment and signage</t>
  </si>
  <si>
    <t>Protocols for ensuring readiness in case of emergencies</t>
  </si>
  <si>
    <t>Abort take-off / landing procedures</t>
  </si>
  <si>
    <t>Developed protocols and procedures for safely aborting a takeoff or landing</t>
  </si>
  <si>
    <t>Specified responsibilities of personnel involved during such procedures</t>
  </si>
  <si>
    <t>Defined communication procedures and decision-making criteria</t>
  </si>
  <si>
    <t>Conditions under which and abort of landing or takeoff should occur</t>
  </si>
  <si>
    <t>Obstruction monitoring inspection programme</t>
  </si>
  <si>
    <t>Specified frequency and schedule of inspections</t>
  </si>
  <si>
    <t>Determined criteria for identifying potential obstructions</t>
  </si>
  <si>
    <t>Cables inspection requirements</t>
  </si>
  <si>
    <t>Outlined procedures for inspecting cables near landing or takeoff area</t>
  </si>
  <si>
    <t>Specified clearance requirements for cables</t>
  </si>
  <si>
    <t>Defined actions to be taken if cables infringes or is found to be an obstacle</t>
  </si>
  <si>
    <t>Telecom towers inspection requirements</t>
  </si>
  <si>
    <t>Established protocols for inspecting towers near launching and landing areas</t>
  </si>
  <si>
    <t>Detailed clearance requirements for towers</t>
  </si>
  <si>
    <t>Defined procedures for addressing tower infringements as obstacles</t>
  </si>
  <si>
    <t>Trees inspection requirements</t>
  </si>
  <si>
    <t>Developed guidelines for inspecting trees around near launching and landing areas</t>
  </si>
  <si>
    <t>Specified clearance criteria for trees</t>
  </si>
  <si>
    <t>Outlined procedures for managing tree growth that infringes as obstacle</t>
  </si>
  <si>
    <t>Reporting and documentation</t>
  </si>
  <si>
    <t>Specified reporting formats for inspection findings</t>
  </si>
  <si>
    <t>Defined responsibilities for personnel when reporting and documentation</t>
  </si>
  <si>
    <t>Established procedures for corrective actions and follow-up inspections</t>
  </si>
  <si>
    <t>Wind</t>
  </si>
  <si>
    <t>Wind direction indicators</t>
  </si>
  <si>
    <t>Defined types of wind direction indicators being used (e.g., windsocks, wind cones)</t>
  </si>
  <si>
    <t>Specified locations where wind direction indicators have been installed</t>
  </si>
  <si>
    <t>Determined visibility and size requirements for wind direction indicators</t>
  </si>
  <si>
    <t>Signages for landing and take-off</t>
  </si>
  <si>
    <t>Identified types of signages being used for landing and take-off areas</t>
  </si>
  <si>
    <t>Specified content and symbols to be displayed on the signage</t>
  </si>
  <si>
    <t>Determined placement and visibility requirements for signage</t>
  </si>
  <si>
    <t>Markings for landing and take-off</t>
  </si>
  <si>
    <t>Markings being used as visual aids for landing and takeoff areas</t>
  </si>
  <si>
    <t>Dimensions, colors, and patterns of markings</t>
  </si>
  <si>
    <t>Requirements for maintaining visibility and durability of markings</t>
  </si>
  <si>
    <t>Compliance and standards</t>
  </si>
  <si>
    <t>Established procedures for regular inspection and maintenance of indicators, signages, and markings</t>
  </si>
  <si>
    <t>Defined responsibilities for monitoring compliance and addressing deviations</t>
  </si>
  <si>
    <t>Training and familiarisation</t>
  </si>
  <si>
    <t>Included training on the interpretation of indicators, signages, and markings for pilots and ground staff</t>
  </si>
  <si>
    <t>Fire risk assessment</t>
  </si>
  <si>
    <t>Comprehensive fire risk assessment of launching and landing sites</t>
  </si>
  <si>
    <t>Identified potential fire hazards and their mitigation measures</t>
  </si>
  <si>
    <t>Fire safety zones and access routes for firefighting vehicles</t>
  </si>
  <si>
    <t>Preventive measures</t>
  </si>
  <si>
    <t>Fire prevention measures (e.g., regular maintenance of electrical systems, storage of flammable materials) being implemented</t>
  </si>
  <si>
    <t>Ensuring proper storage and handling of hazardous materials</t>
  </si>
  <si>
    <t>Established smoking policies and designated smoking areas</t>
  </si>
  <si>
    <t>Fire detection and suppression systems</t>
  </si>
  <si>
    <t>Fire detection systems (e.g., smoke detectors, heat sensors)</t>
  </si>
  <si>
    <t>Implementation of fire suppression systems (e.g., sprinkler systems, fire hydrants)</t>
  </si>
  <si>
    <t>Ensure systems are tested regularly and meet safety standards</t>
  </si>
  <si>
    <t>Training and awareness</t>
  </si>
  <si>
    <t>Fire safety training for all personnel, including firefighting techniques and evacuation procedures</t>
  </si>
  <si>
    <t>Fire drills to ensure readiness and familiarization with evacuation routes</t>
  </si>
  <si>
    <t>Promotion fire safety awareness through signage, posters, and communication campaigns</t>
  </si>
  <si>
    <t>Risk assessment and monitoring</t>
  </si>
  <si>
    <t>Thorough assessment of wildlife hazards specific to the launch and landing sites</t>
  </si>
  <si>
    <t>Identification of high-risk areas and species that pose a hazard to aviation safety</t>
  </si>
  <si>
    <t>Mitigation measures</t>
  </si>
  <si>
    <t>Developed and implemented mitigation strategies tailored to identified wildlife hazards</t>
  </si>
  <si>
    <t>Implementation of habitat modification techniques to discourage wildlife from frequenting landing areas</t>
  </si>
  <si>
    <t>Utilization of deterrents such as auditory, visual, or physical barriers to discourage wildlife presence</t>
  </si>
  <si>
    <t>Reporting and response protocols</t>
  </si>
  <si>
    <t>Established protocols for reporting wildlife sightings and incidents</t>
  </si>
  <si>
    <t>Defined responsibilities for wildlife management personnel and airfield staff in responding to wildlife hazards</t>
  </si>
  <si>
    <t>Developed procedures for rapid response to mitigate immediate wildlife threats to drone operations</t>
  </si>
  <si>
    <t>Training and education</t>
  </si>
  <si>
    <t>Training for airfield staff on wildlife hazard identification and response procedures</t>
  </si>
  <si>
    <t>Education of pilots on the risks associated with wildlife strikes and procedures for reporting incidents</t>
  </si>
  <si>
    <t>Raising or promotion of awareness among personnel and nearby communities about the importance of wildlife hazard management</t>
  </si>
  <si>
    <t>Collaboration and compliance</t>
  </si>
  <si>
    <t>Collaboration with local wildlife authorities, conservation organizations, and aviation regulatory bodies</t>
  </si>
  <si>
    <t>Participation in wildlife hazard management workshops and conferences to stay updated on best practices and innovations</t>
  </si>
  <si>
    <t>Evaluation and continuous improvement</t>
  </si>
  <si>
    <t>Established benchmarks to evaluate the effectiveness of wildlife hazard management efforts</t>
  </si>
  <si>
    <t>Implementing improvements based on lessons learned from wildlife incidents and emerging best practices</t>
  </si>
  <si>
    <t>Conditions of Safety Areas</t>
  </si>
  <si>
    <t>Identification and designation of specific safety areas for drone operations</t>
  </si>
  <si>
    <t>Designated safety areas</t>
  </si>
  <si>
    <t>Establishment of clear boundaries and markings for safety areas to prevent unauthorized access</t>
  </si>
  <si>
    <t>Personnel are familiar with emergency procedures related to indicators, signages, and markings</t>
  </si>
  <si>
    <t>Lighting requirements</t>
  </si>
  <si>
    <t>Specified lighting requirements for drones operating at night</t>
  </si>
  <si>
    <t>Definition of types of lights required (e.g., navigation lights, anti-collision lights)</t>
  </si>
  <si>
    <t>Lights are visible (brightness) and compliant with aviation regulations</t>
  </si>
  <si>
    <t>Inspection protocol</t>
  </si>
  <si>
    <t>Inspection checklist for night operations</t>
  </si>
  <si>
    <t>Drone batteries are fully charged and capable of supporting night flight</t>
  </si>
  <si>
    <t>Environmental considerations</t>
  </si>
  <si>
    <t>Assessment of ambient light conditions at the operational site</t>
  </si>
  <si>
    <t>Determination of minimum visibility requirements for safe night operations</t>
  </si>
  <si>
    <t>Consideration of weather conditions that could affect visibility or drone performance</t>
  </si>
  <si>
    <t>Emergency Lighting</t>
  </si>
  <si>
    <t>Implementation of emergency lighting systems or protocols for loss of drone lighting</t>
  </si>
  <si>
    <t>Backup or redundant lighting systems are available if primary lights fail</t>
  </si>
  <si>
    <t>Training of personnel on emergency procedures related to lighting failures</t>
  </si>
  <si>
    <t>Maintenance and testing</t>
  </si>
  <si>
    <t>Regular maintenance schedules for drone lighting systems</t>
  </si>
  <si>
    <t>Conduct of pre-flight checks to verify the functionality of all lights</t>
  </si>
  <si>
    <t>Replacement or repairing of malfunctioning lights promptly to maintain safety standards</t>
  </si>
  <si>
    <t>Communication and coordination</t>
  </si>
  <si>
    <t>Communication of night operations plans and schedules with relevant stakeholders</t>
  </si>
  <si>
    <t>Coordination with local authorities and airspace managers for night flight permissions</t>
  </si>
  <si>
    <t>Clear communication protocols between ground control and drone operators</t>
  </si>
  <si>
    <t>Hazard identification</t>
  </si>
  <si>
    <t>Safety risk managment</t>
  </si>
  <si>
    <t>Hazard register</t>
  </si>
  <si>
    <t>Landing Sites Safety Management</t>
  </si>
  <si>
    <t>Non interference with neighbouring aerodrome</t>
  </si>
  <si>
    <t>Identified aerodromes within area of operations</t>
  </si>
  <si>
    <t>Distance to aerodromes available</t>
  </si>
  <si>
    <t>Coordination procedures with aerodrome in place</t>
  </si>
  <si>
    <t xml:space="preserve">               AIRFIELD CHECKLIST (RPAS)</t>
  </si>
  <si>
    <t xml:space="preserve">    </t>
  </si>
  <si>
    <t>Logbooks on airfield incidence reports</t>
  </si>
  <si>
    <t>Ensuring that safety areas are clear of obstacles and suitable for take-off, landing, and emergency procedures</t>
  </si>
  <si>
    <t>Maintenance of a comprehensive hazard register that list identified hazards.</t>
  </si>
  <si>
    <t>Regular update of the hazard register with new information or changes in conditions.</t>
  </si>
  <si>
    <t>Identification of potential hazards at the landing site</t>
  </si>
  <si>
    <t>Assessment of environmental factors that could pose risks</t>
  </si>
  <si>
    <t>Evaluation of the identified hazards for severity and likelihood</t>
  </si>
  <si>
    <t>Development of risk mitigation strategies for each identified hazard</t>
  </si>
  <si>
    <t>Implementation of controls to reduce or eliminate risks</t>
  </si>
  <si>
    <t>There are evidences of all reporting officers reporting incidents or hazards using reporting procedures</t>
  </si>
  <si>
    <t>There is evidence of successful reports to GCAA with timely resolutions</t>
  </si>
  <si>
    <t>Training programme fully exhaustive to include safety protocols, incident reporting, and emergency procedures</t>
  </si>
  <si>
    <t>Evidence of training programme being adhered to in line with GCAA requirements</t>
  </si>
  <si>
    <t>Evidence of successful implementation of training programmes with personnel exibiting competency</t>
  </si>
  <si>
    <t>There is evidence that provisions in the airfield procedure manual is in use and is producing results</t>
  </si>
  <si>
    <t>Airfield procedures fully functional and ensuring safe operations</t>
  </si>
  <si>
    <t>Availaible inspection and maintenance programme satisfies regulatory requirements</t>
  </si>
  <si>
    <t>The inspection and maintenace programme is followed and in use</t>
  </si>
  <si>
    <t>Evidence of inspection and maintenance programme yielding the expected results</t>
  </si>
  <si>
    <t>Procedures for emergency area inspection and maintenance adequate for emergency landing situations</t>
  </si>
  <si>
    <t>Requirements for emergency protocols in place and readily available in case of emergency</t>
  </si>
  <si>
    <t>Emergency protocols effective for arresting cases of emergency</t>
  </si>
  <si>
    <t>There is evidence that the procedures for aborting take-off and landing is operational and achieving an output</t>
  </si>
  <si>
    <t>The procedures are adequate and able to sufficiently serve the purpose for aborting take-off and landing procedures</t>
  </si>
  <si>
    <t>Evidence of the inspection programme yielding results</t>
  </si>
  <si>
    <t>Cable inspection programme covers all requirements near landing or takeoff area clear actions to be taken where there is infringement</t>
  </si>
  <si>
    <t>Cable inspection requirements being in use and producing results</t>
  </si>
  <si>
    <t>Evidence of cable inspection programme delivering the required results</t>
  </si>
  <si>
    <t>Telecom towers inspection requirements being in use and producing results</t>
  </si>
  <si>
    <t>Evidence of telecom towers inspection programme delivering the required results</t>
  </si>
  <si>
    <t>Tree inspection requirements being in use and producing results</t>
  </si>
  <si>
    <t>Evidence of trees inspection requirements delivering the required results</t>
  </si>
  <si>
    <t>Evidence of reporting and documentation procedures in use</t>
  </si>
  <si>
    <t>Evidence of reporting and documentation prcedures resolving inspection findings</t>
  </si>
  <si>
    <t>Appropriate wind direction indicators being used and able to show direction of wind and in a visible location</t>
  </si>
  <si>
    <t>Wind direction indicators present and serviceable</t>
  </si>
  <si>
    <t>Evidence of wind direction indicators able to produce accurate wind direction for the benefit of the operations</t>
  </si>
  <si>
    <t>Signages used for landing and take-off areas meet regulatory requirements</t>
  </si>
  <si>
    <t>All signages and present in the appropriate locations and visible on landing and take-off areas</t>
  </si>
  <si>
    <t>Signages are giving the required information and serves the purposes for which they are intended for</t>
  </si>
  <si>
    <t>Markings used for landing and take-off areas meet regulatory requirements</t>
  </si>
  <si>
    <t>All markings and present in the appropriate locations and visible on landing and take-off areas</t>
  </si>
  <si>
    <t>Marking are giving the required information and serves the purposes for which they are intended for</t>
  </si>
  <si>
    <t>Established procedures for compliance and standards in line with regulatory requirements</t>
  </si>
  <si>
    <t>Evidence of compliance and standards procedures in use and producing outputs.</t>
  </si>
  <si>
    <t>Established procedures ensuring inspections, maintenance of indicators, signages and markings are carried and with expected outputs</t>
  </si>
  <si>
    <t>Evidence of personnel being trained in above areas</t>
  </si>
  <si>
    <t>Fire protocols enough for the size and complexity of operations being conducted</t>
  </si>
  <si>
    <t>Evidence of fire risk assessment in place and in use</t>
  </si>
  <si>
    <t>Fire risk assessment comprehensive enough and able to successfully avert emergency fire situations</t>
  </si>
  <si>
    <t>Evidence of all fire preventive measures in use at the facility</t>
  </si>
  <si>
    <t>Evidence of preventive measures achieving the desirable results of preventing fire</t>
  </si>
  <si>
    <t>All fire detection and suppression systems present and functional</t>
  </si>
  <si>
    <t>Evidence of fire detection and suppression systems in use with regular simulations</t>
  </si>
  <si>
    <t>Fire detection and suppression systems systems able to detect and suppress the event of fire outbreak</t>
  </si>
  <si>
    <t>Training and awareness on firefighting detailed enough to afford personnel the needed skills in such situations of fire</t>
  </si>
  <si>
    <t>Evidence of fire training and awareness having been conducted for all personnel</t>
  </si>
  <si>
    <t>Evidence of that all personnel are able to demonstrate competency in firefighting techniques and drills</t>
  </si>
  <si>
    <t>Programme available and in use</t>
  </si>
  <si>
    <t>Evidence of programme achieving the desired results</t>
  </si>
  <si>
    <t>Mitigation strategies tailored to the size of operations in order to deliver results</t>
  </si>
  <si>
    <t>Evidence of mitigation measures being implemented</t>
  </si>
  <si>
    <t>Evidence of implementation of mitigation measures being implemented and ensuring wildlife are not interfering in operations</t>
  </si>
  <si>
    <t>Evidence of protocols being used</t>
  </si>
  <si>
    <t>System efficient in rapid response to immediately mitigate wildlife threats to drone operations</t>
  </si>
  <si>
    <t>Proper training and awareness in place to equip personnel with the needed skills in these conditions</t>
  </si>
  <si>
    <t>Evidence of training conducted for personnel</t>
  </si>
  <si>
    <t>All trained personnel competent and able to perform tasks</t>
  </si>
  <si>
    <t>Evidence of collaboration and complaince with wildlife authorities including aviation regulatory bodies in force</t>
  </si>
  <si>
    <t>Evidence of collaboration and compliance efficently enhancing operations</t>
  </si>
  <si>
    <t>System to evaluate and continuously improve wildlife management programme able to effective enhance the programme</t>
  </si>
  <si>
    <t>Evidence of implementation of system for improving wildlife hazard management system</t>
  </si>
  <si>
    <t>System shows a trend of improvement in wildlife hazard management</t>
  </si>
  <si>
    <t>Designated safety areas clearly demarcated commeensurate with the size and complexity of operation</t>
  </si>
  <si>
    <t xml:space="preserve">Evidence of designated safety areas in use </t>
  </si>
  <si>
    <t>Evidence of designated safety areas achieving its purpose</t>
  </si>
  <si>
    <t>Available lighting requirements meeting regulatory standards and able to enhance night operations</t>
  </si>
  <si>
    <t>Evidence of night operations with lighting requirements in use</t>
  </si>
  <si>
    <t>Lighting requirements effectively producing the required lighting guidance during night operations</t>
  </si>
  <si>
    <t>Inspection protocols including night operations checklist adequate for the size of operations</t>
  </si>
  <si>
    <t>Inspection protocols for night operations enhancing night operations</t>
  </si>
  <si>
    <t>Consideration for surrounding conditions in place for night operations</t>
  </si>
  <si>
    <t>Evidence of environmental conditions considered during night operations</t>
  </si>
  <si>
    <t>Evidence of emergency protocols in use</t>
  </si>
  <si>
    <t>Evidence of emergency lighting system arresting cases of emergency</t>
  </si>
  <si>
    <t>Maintenance and testing culture and procedures capable of maintaining lighting equipment and part replacement</t>
  </si>
  <si>
    <t>Evidence of implementation of maintenance and testing procedures in use</t>
  </si>
  <si>
    <t>Regular maintenance and testing schedules effective and ensuring equipement is in good shape</t>
  </si>
  <si>
    <t>Appropriate communication protocols with relevant stakeholders in place to enhance night operations</t>
  </si>
  <si>
    <t>Evidence of communication protocols implemented and in use during night night operations</t>
  </si>
  <si>
    <t>Evidence of communication protocols implemented and serving to enhance night operations</t>
  </si>
  <si>
    <t>Hazard identification mechanism at landing site able to identify potential hazards before they get out of control</t>
  </si>
  <si>
    <t>Assessment reports on identification of potential hazards at landing sites</t>
  </si>
  <si>
    <t>Evidence of assesments on identification of potential hazards before they could pose risks</t>
  </si>
  <si>
    <t>Hazard register that is comprehensive and lists identified hazards</t>
  </si>
  <si>
    <t>Evidence of availability of hazard register which has identied hazards with updates</t>
  </si>
  <si>
    <t>Comprehensive hazard register that is functional, identifies hazards and makes room for updates with changes in conditions</t>
  </si>
  <si>
    <t>Safety risk management system in place and functional</t>
  </si>
  <si>
    <t>Evidence of safety risk management reducing or eliminating risks associated with identified potential hazards</t>
  </si>
  <si>
    <t>Neighbouring Aerodrome</t>
  </si>
  <si>
    <t>Ensuring non interference with aerodromes within vicinity of operation areas</t>
  </si>
  <si>
    <t>Evidence of coordination with neighbouring aerodromes where necessary</t>
  </si>
  <si>
    <t>Evidence of effective coordination with neighbouring aerodromes to ensure smooth operations at both ends</t>
  </si>
  <si>
    <t>Fire preventive measures and activities enough for the size and complexity of operations and able to prevent unwanted situation of fire</t>
  </si>
  <si>
    <t>Provision for collaboration and compliance with appropriate authorities available and with discussions tailored to the type of 
operations</t>
  </si>
  <si>
    <t xml:space="preserve">Roles and responsibilities of reporting officers are clearly defined  with appropriate qualification and experience required </t>
  </si>
  <si>
    <t>commensurate with the size of operations</t>
  </si>
  <si>
    <t xml:space="preserve">Procedures for airfield operations manual adequate and covers safety protocols at launching areas, reporting guidelines, 
</t>
  </si>
  <si>
    <t>emergency response, equipment handling and personnel safety</t>
  </si>
  <si>
    <t>Protocols for aborting take-off and landing procedures covers all aspects including responsibilities of personnel, communication</t>
  </si>
  <si>
    <t xml:space="preserve"> procedures and decision making criteria as well as conditions under which abort take-off or landing should occur</t>
  </si>
  <si>
    <t xml:space="preserve">Evidence of successful implementation of obstruction monitoring programme which is able to identify all obstructions and avoid them 
</t>
  </si>
  <si>
    <t>during operations</t>
  </si>
  <si>
    <t xml:space="preserve">Telecom towers inspection programme covers all requirements near landing or takeoff area clear actions to be taken where there is 
</t>
  </si>
  <si>
    <t>infringement</t>
  </si>
  <si>
    <t xml:space="preserve">Tree inspection requirements are suitable for managing tree growth near landing or takeoff areas with criteria for taking care of 
</t>
  </si>
  <si>
    <t>infringements</t>
  </si>
  <si>
    <t xml:space="preserve">Reporting format for inspection findings encompasses initial inspection procedures, CAPs and follow-up procedures in line with 
</t>
  </si>
  <si>
    <t>regulatory requirements</t>
  </si>
  <si>
    <t>pilots and ground staff</t>
  </si>
  <si>
    <t xml:space="preserve">Training and familiarisation programmes for personnel adequate in covering interpretation of indicators, signages and markings for 
</t>
  </si>
  <si>
    <t>Landing area conditions and reporting inspection programme</t>
  </si>
  <si>
    <t>Landing sites FOD programmes</t>
  </si>
  <si>
    <t>Emergency area inspection and maintenance programme</t>
  </si>
  <si>
    <t>Defined scope of the inspection programme (e.g., cables, towers, trees)</t>
  </si>
  <si>
    <t>Developed training programmes for personnel responsible for installing, maintaining, and using wind direction indicators, signages, and markings</t>
  </si>
  <si>
    <t>Training programme ensuring personnel are able to execute tasks as required</t>
  </si>
  <si>
    <t>Established wildlife monitoring programme to track and document wildlife activities</t>
  </si>
  <si>
    <t>Conduct of regular reviews and audits of the wildlife hazard management programme</t>
  </si>
  <si>
    <t>the size of operations</t>
  </si>
  <si>
    <t xml:space="preserve">Reporting and response protocol clearly established and defining responsibilities of personnel in responding and with rapid response 
</t>
  </si>
  <si>
    <t>to mitigate threats drone ops</t>
  </si>
  <si>
    <t xml:space="preserve">Consideration of environmental condition like ambient light, weather conditions and minimum visibilty requirements showing 
</t>
  </si>
  <si>
    <t>improved night operations</t>
  </si>
  <si>
    <t xml:space="preserve">Robust safety risk management system which evaluates identified hazards, develop strategies for mitigation and implement controls 
</t>
  </si>
  <si>
    <t>to reduce or eliminate risk</t>
  </si>
  <si>
    <t>Inspection and Maintenance programme</t>
  </si>
  <si>
    <t>out potential obstucles</t>
  </si>
  <si>
    <t xml:space="preserve">Obstruction monitoring inspection programme covers all aspects including cables towers, trees, etc with a good criteria for mapping 
</t>
  </si>
  <si>
    <t xml:space="preserve">Wildlife hazard management risk assessment and monitoring programme meets regulatory requirements and commensurate with 
</t>
  </si>
  <si>
    <t>Launch Area Inspection and Maintenance Programme</t>
  </si>
  <si>
    <t>Wildlife Hazard Management Programme</t>
  </si>
  <si>
    <t>Obstruction Monitoring Inspection Programme</t>
  </si>
  <si>
    <t>Fire Prevention Programme</t>
  </si>
  <si>
    <t>JOB AID RP-006</t>
  </si>
  <si>
    <t>TOTAL POINTS FOR LAUNCH AREA SAFETY REPORTING AUDIT AREA</t>
  </si>
  <si>
    <t>PERCENTAGE SCORE FOR LAUNCH AREA SAFETY REPORTING AUDIT AREA</t>
  </si>
  <si>
    <t>TOTAL POINTS FOR LAUNCH AREA INSPECTION AND MAINTENANCE PROGRAMME AUDIT AREA</t>
  </si>
  <si>
    <t>PERCENTAGE SCORE FOR LAUNCH AREA INSPECTION AND MAINTENANCE PROGRAMME AUDIT AREA</t>
  </si>
  <si>
    <t>TOTAL POINTS FOR OBSTRUCTION MONITORING INSPECTION PROGRAMME AUDIT AREA</t>
  </si>
  <si>
    <t>PERCENTAGE SCORE FOR OBSTRUCTION MONITORING INSPECTION PROGRAMME AUDIT AREA</t>
  </si>
  <si>
    <t>TOTAL POINTS FOR WIND AUDIT AREA</t>
  </si>
  <si>
    <t>PERCENTAGE SCORE FOR WIND AUDIT AREA</t>
  </si>
  <si>
    <t>TOTAL POINTS FOR FIRE PREVENTION AUDIT AREA</t>
  </si>
  <si>
    <t>PERCENTAGE SCORE FOR FIRE PREVENTION AUDIT AREA</t>
  </si>
  <si>
    <t>TOTAL POINTS FOR WILDLIFE HAZARD MANAGEMENT PROGRAMME AUDIT AREA</t>
  </si>
  <si>
    <t>PERCENTAGE SCORE FOR WILDLIFE HAZARD MANAGEMENT PROGRAMME AUDIT AREA</t>
  </si>
  <si>
    <t>TOTAL POINTS FOR CONDITIONS OF SAFETY AREAS AUDIT AREA</t>
  </si>
  <si>
    <t>PERCENTAGE SCORE FOR CONDITIONS OF SAFETY AREAS AUDIT AREA</t>
  </si>
  <si>
    <t xml:space="preserve">Night Operations </t>
  </si>
  <si>
    <t>TOTAL POINTS FOR NIGHT OPERATIONS  AUDIT AREA</t>
  </si>
  <si>
    <t>PERCENTAGE SCORE FOR NIGHT OPERATIONS AUDIT AREA</t>
  </si>
  <si>
    <t>TOTAL POINTS FOR LANDING SITES SAFETY  AUDIT AREA</t>
  </si>
  <si>
    <t>PERCENTAGE SCORE FOR LANDING SITES SAFETY AUDIT AREA</t>
  </si>
  <si>
    <t>PERCENTAGE SCORE FOR NEIGHBOURING AERODROME AUDIT AREA</t>
  </si>
  <si>
    <t>TOTAL POINTS FOR NEIGHBOURING AERODROME AUDIT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</si>
</sst>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 style="medium">
        <color rgb="FF99999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vertical="top" wrapText="1"/>
    </xf>
    <xf numFmtId="0" fontId="10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1" fillId="4" borderId="0" xfId="0" applyFont="1" applyFill="1" applyAlignment="1">
      <alignment horizontal="left" vertical="top" wrapText="1"/>
    </xf>
    <xf numFmtId="0" fontId="1" fillId="4" borderId="0" xfId="0" applyFont="1" applyFill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3" fillId="3" borderId="6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3" borderId="2" xfId="0" applyFont="1" applyFill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3" borderId="6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6" xfId="0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vertical="top" wrapText="1"/>
    </xf>
    <xf numFmtId="0" fontId="2" fillId="3" borderId="13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vertical="top" wrapText="1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3" borderId="13" xfId="0" applyFont="1" applyFill="1" applyBorder="1" applyAlignment="1">
      <alignment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3" borderId="0" xfId="0" applyFont="1" applyFill="1" applyAlignment="1">
      <alignment horizontal="center" wrapText="1"/>
    </xf>
    <xf numFmtId="0" fontId="11" fillId="3" borderId="13" xfId="0" applyFont="1" applyFill="1" applyBorder="1" applyAlignment="1">
      <alignment horizontal="center" wrapText="1"/>
    </xf>
    <xf numFmtId="0" fontId="3" fillId="3" borderId="13" xfId="0" applyFont="1" applyFill="1" applyBorder="1" applyAlignment="1">
      <alignment horizontal="center" wrapText="1"/>
    </xf>
    <xf numFmtId="0" fontId="2" fillId="3" borderId="0" xfId="0" applyFont="1" applyFill="1" applyAlignment="1">
      <alignment vertical="top" wrapText="1"/>
    </xf>
    <xf numFmtId="0" fontId="2" fillId="3" borderId="0" xfId="0" applyFont="1" applyFill="1" applyAlignment="1">
      <alignment horizontal="center" vertical="top" wrapText="1"/>
    </xf>
    <xf numFmtId="0" fontId="11" fillId="3" borderId="13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3" borderId="3" xfId="0" applyFont="1" applyFill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9" borderId="3" xfId="0" applyFont="1" applyFill="1" applyBorder="1" applyAlignment="1">
      <alignment horizontal="left" vertical="top" wrapText="1"/>
    </xf>
    <xf numFmtId="0" fontId="6" fillId="9" borderId="5" xfId="0" applyFont="1" applyFill="1" applyBorder="1" applyAlignment="1">
      <alignment vertical="top"/>
    </xf>
    <xf numFmtId="0" fontId="6" fillId="9" borderId="6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vertical="center"/>
    </xf>
    <xf numFmtId="0" fontId="6" fillId="9" borderId="6" xfId="0" applyFont="1" applyFill="1" applyBorder="1" applyAlignment="1">
      <alignment vertical="top"/>
    </xf>
    <xf numFmtId="0" fontId="6" fillId="9" borderId="6" xfId="0" applyFont="1" applyFill="1" applyBorder="1" applyAlignment="1">
      <alignment horizontal="center" vertical="top"/>
    </xf>
    <xf numFmtId="0" fontId="12" fillId="9" borderId="6" xfId="0" applyFont="1" applyFill="1" applyBorder="1" applyAlignment="1">
      <alignment horizontal="center" vertical="top"/>
    </xf>
    <xf numFmtId="0" fontId="9" fillId="9" borderId="7" xfId="0" applyFont="1" applyFill="1" applyBorder="1" applyAlignment="1">
      <alignment horizontal="center" vertical="top"/>
    </xf>
    <xf numFmtId="0" fontId="2" fillId="9" borderId="4" xfId="0" applyFont="1" applyFill="1" applyBorder="1" applyAlignment="1">
      <alignment horizontal="left" vertical="top" wrapText="1"/>
    </xf>
    <xf numFmtId="0" fontId="6" fillId="9" borderId="10" xfId="0" applyFont="1" applyFill="1" applyBorder="1" applyAlignment="1">
      <alignment vertical="top"/>
    </xf>
    <xf numFmtId="0" fontId="6" fillId="9" borderId="11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vertical="center"/>
    </xf>
    <xf numFmtId="0" fontId="6" fillId="9" borderId="11" xfId="0" applyFont="1" applyFill="1" applyBorder="1" applyAlignment="1">
      <alignment vertical="top"/>
    </xf>
    <xf numFmtId="0" fontId="6" fillId="9" borderId="11" xfId="0" applyFont="1" applyFill="1" applyBorder="1" applyAlignment="1">
      <alignment horizontal="center" vertical="top"/>
    </xf>
    <xf numFmtId="0" fontId="12" fillId="9" borderId="11" xfId="0" applyFont="1" applyFill="1" applyBorder="1" applyAlignment="1">
      <alignment horizontal="center" vertical="top"/>
    </xf>
    <xf numFmtId="0" fontId="9" fillId="9" borderId="12" xfId="0" applyFont="1" applyFill="1" applyBorder="1" applyAlignment="1">
      <alignment horizontal="center" vertical="top"/>
    </xf>
    <xf numFmtId="0" fontId="7" fillId="5" borderId="3" xfId="0" applyFont="1" applyFill="1" applyBorder="1" applyAlignment="1">
      <alignment horizontal="left" vertical="top" wrapText="1"/>
    </xf>
    <xf numFmtId="0" fontId="7" fillId="6" borderId="5" xfId="0" applyFont="1" applyFill="1" applyBorder="1" applyAlignment="1">
      <alignment vertical="top"/>
    </xf>
    <xf numFmtId="0" fontId="6" fillId="6" borderId="6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vertical="center"/>
    </xf>
    <xf numFmtId="0" fontId="6" fillId="6" borderId="6" xfId="0" applyFont="1" applyFill="1" applyBorder="1" applyAlignment="1">
      <alignment vertical="top"/>
    </xf>
    <xf numFmtId="0" fontId="6" fillId="6" borderId="6" xfId="0" applyFont="1" applyFill="1" applyBorder="1" applyAlignment="1">
      <alignment horizontal="center" vertical="top"/>
    </xf>
    <xf numFmtId="0" fontId="12" fillId="6" borderId="6" xfId="0" applyFont="1" applyFill="1" applyBorder="1" applyAlignment="1">
      <alignment horizontal="center" vertical="top"/>
    </xf>
    <xf numFmtId="0" fontId="9" fillId="6" borderId="7" xfId="0" applyFont="1" applyFill="1" applyBorder="1" applyAlignment="1">
      <alignment horizontal="center" vertical="top"/>
    </xf>
    <xf numFmtId="0" fontId="4" fillId="5" borderId="9" xfId="0" applyFont="1" applyFill="1" applyBorder="1" applyAlignment="1">
      <alignment horizontal="left" vertical="top" wrapText="1"/>
    </xf>
    <xf numFmtId="0" fontId="7" fillId="6" borderId="8" xfId="0" applyFont="1" applyFill="1" applyBorder="1" applyAlignment="1">
      <alignment vertical="top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vertical="center"/>
    </xf>
    <xf numFmtId="0" fontId="2" fillId="6" borderId="0" xfId="0" applyFont="1" applyFill="1" applyAlignment="1">
      <alignment vertical="top"/>
    </xf>
    <xf numFmtId="0" fontId="2" fillId="6" borderId="0" xfId="0" applyFont="1" applyFill="1" applyAlignment="1">
      <alignment horizontal="center" vertical="top"/>
    </xf>
    <xf numFmtId="0" fontId="11" fillId="6" borderId="0" xfId="0" applyFont="1" applyFill="1" applyAlignment="1">
      <alignment horizontal="center" vertical="top"/>
    </xf>
    <xf numFmtId="0" fontId="3" fillId="6" borderId="9" xfId="0" applyFont="1" applyFill="1" applyBorder="1" applyAlignment="1">
      <alignment horizontal="center" vertical="top"/>
    </xf>
    <xf numFmtId="0" fontId="7" fillId="5" borderId="7" xfId="0" applyFont="1" applyFill="1" applyBorder="1" applyAlignment="1">
      <alignment horizontal="left" vertical="top" wrapText="1"/>
    </xf>
    <xf numFmtId="0" fontId="7" fillId="6" borderId="15" xfId="0" applyFont="1" applyFill="1" applyBorder="1" applyAlignment="1">
      <alignment horizontal="left" vertical="top"/>
    </xf>
    <xf numFmtId="0" fontId="6" fillId="6" borderId="16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vertical="center"/>
    </xf>
    <xf numFmtId="0" fontId="6" fillId="6" borderId="16" xfId="0" applyFont="1" applyFill="1" applyBorder="1" applyAlignment="1">
      <alignment vertical="top"/>
    </xf>
    <xf numFmtId="0" fontId="6" fillId="6" borderId="16" xfId="0" applyFont="1" applyFill="1" applyBorder="1" applyAlignment="1">
      <alignment horizontal="center" vertical="top"/>
    </xf>
    <xf numFmtId="0" fontId="12" fillId="6" borderId="16" xfId="0" applyFont="1" applyFill="1" applyBorder="1" applyAlignment="1">
      <alignment horizontal="center" vertical="top"/>
    </xf>
    <xf numFmtId="0" fontId="9" fillId="6" borderId="14" xfId="0" applyFont="1" applyFill="1" applyBorder="1" applyAlignment="1">
      <alignment horizontal="center" vertical="top"/>
    </xf>
    <xf numFmtId="0" fontId="7" fillId="6" borderId="8" xfId="0" applyFont="1" applyFill="1" applyBorder="1" applyAlignment="1">
      <alignment horizontal="left" vertical="top"/>
    </xf>
    <xf numFmtId="0" fontId="6" fillId="6" borderId="16" xfId="0" applyFont="1" applyFill="1" applyBorder="1" applyAlignment="1">
      <alignment horizontal="left" vertical="center"/>
    </xf>
    <xf numFmtId="0" fontId="6" fillId="6" borderId="16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3" borderId="4" xfId="0" applyFont="1" applyFill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3" borderId="13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left" vertical="top" wrapText="1"/>
    </xf>
    <xf numFmtId="0" fontId="7" fillId="6" borderId="15" xfId="0" applyFont="1" applyFill="1" applyBorder="1" applyAlignment="1">
      <alignment vertical="top"/>
    </xf>
    <xf numFmtId="0" fontId="2" fillId="2" borderId="15" xfId="0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11" fillId="2" borderId="3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3" borderId="13" xfId="0" applyFont="1" applyFill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2" fillId="3" borderId="11" xfId="0" applyFont="1" applyFill="1" applyBorder="1" applyAlignment="1">
      <alignment vertical="top" wrapText="1"/>
    </xf>
    <xf numFmtId="0" fontId="2" fillId="3" borderId="11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2" fillId="9" borderId="3" xfId="0" applyFont="1" applyFill="1" applyBorder="1" applyAlignment="1">
      <alignment horizontal="left" vertical="top"/>
    </xf>
    <xf numFmtId="0" fontId="9" fillId="9" borderId="6" xfId="0" applyFont="1" applyFill="1" applyBorder="1" applyAlignment="1">
      <alignment horizontal="center" vertical="top"/>
    </xf>
    <xf numFmtId="0" fontId="2" fillId="9" borderId="4" xfId="0" applyFont="1" applyFill="1" applyBorder="1" applyAlignment="1">
      <alignment horizontal="left" vertical="top"/>
    </xf>
    <xf numFmtId="0" fontId="9" fillId="9" borderId="11" xfId="0" applyFont="1" applyFill="1" applyBorder="1" applyAlignment="1">
      <alignment horizontal="center" vertical="top"/>
    </xf>
    <xf numFmtId="0" fontId="7" fillId="5" borderId="13" xfId="0" applyFont="1" applyFill="1" applyBorder="1" applyAlignment="1">
      <alignment horizontal="left" vertical="top" wrapText="1"/>
    </xf>
    <xf numFmtId="0" fontId="6" fillId="6" borderId="0" xfId="0" applyFont="1" applyFill="1" applyAlignment="1">
      <alignment vertical="top"/>
    </xf>
    <xf numFmtId="0" fontId="6" fillId="6" borderId="0" xfId="0" applyFont="1" applyFill="1" applyAlignment="1">
      <alignment horizontal="center" vertical="top"/>
    </xf>
    <xf numFmtId="0" fontId="9" fillId="6" borderId="0" xfId="0" applyFont="1" applyFill="1" applyAlignment="1">
      <alignment horizontal="center" vertical="top"/>
    </xf>
    <xf numFmtId="0" fontId="9" fillId="6" borderId="9" xfId="0" applyFont="1" applyFill="1" applyBorder="1" applyAlignment="1">
      <alignment horizontal="center" vertical="top"/>
    </xf>
    <xf numFmtId="0" fontId="4" fillId="5" borderId="13" xfId="0" applyFont="1" applyFill="1" applyBorder="1" applyAlignment="1">
      <alignment horizontal="left" vertical="top" wrapText="1"/>
    </xf>
    <xf numFmtId="0" fontId="3" fillId="6" borderId="0" xfId="0" applyFont="1" applyFill="1" applyAlignment="1">
      <alignment horizontal="center" vertical="top"/>
    </xf>
    <xf numFmtId="0" fontId="7" fillId="5" borderId="2" xfId="0" applyFont="1" applyFill="1" applyBorder="1" applyAlignment="1">
      <alignment horizontal="left" vertical="top" wrapText="1"/>
    </xf>
    <xf numFmtId="0" fontId="9" fillId="6" borderId="16" xfId="0" applyFont="1" applyFill="1" applyBorder="1" applyAlignment="1">
      <alignment horizontal="center" vertical="top"/>
    </xf>
    <xf numFmtId="0" fontId="6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vertical="center"/>
    </xf>
    <xf numFmtId="0" fontId="3" fillId="7" borderId="15" xfId="0" applyFont="1" applyFill="1" applyBorder="1" applyAlignment="1">
      <alignment horizontal="left" vertical="top"/>
    </xf>
    <xf numFmtId="0" fontId="3" fillId="7" borderId="16" xfId="0" applyFont="1" applyFill="1" applyBorder="1" applyAlignment="1">
      <alignment vertical="top"/>
    </xf>
    <xf numFmtId="0" fontId="3" fillId="7" borderId="16" xfId="0" applyFont="1" applyFill="1" applyBorder="1" applyAlignment="1">
      <alignment horizontal="left" vertical="top"/>
    </xf>
    <xf numFmtId="0" fontId="3" fillId="8" borderId="16" xfId="0" applyFont="1" applyFill="1" applyBorder="1" applyAlignment="1">
      <alignment vertical="top"/>
    </xf>
    <xf numFmtId="0" fontId="3" fillId="8" borderId="16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vertical="center"/>
    </xf>
    <xf numFmtId="0" fontId="3" fillId="8" borderId="16" xfId="0" applyFont="1" applyFill="1" applyBorder="1" applyAlignment="1">
      <alignment horizontal="center" vertical="top"/>
    </xf>
    <xf numFmtId="0" fontId="3" fillId="8" borderId="14" xfId="0" applyFont="1" applyFill="1" applyBorder="1" applyAlignment="1">
      <alignment horizontal="center" vertical="top"/>
    </xf>
    <xf numFmtId="0" fontId="6" fillId="2" borderId="0" xfId="0" applyFont="1" applyFill="1" applyAlignment="1">
      <alignment vertical="top"/>
    </xf>
    <xf numFmtId="0" fontId="3" fillId="7" borderId="16" xfId="0" applyFont="1" applyFill="1" applyBorder="1" applyAlignment="1">
      <alignment vertical="top" wrapText="1"/>
    </xf>
    <xf numFmtId="0" fontId="3" fillId="7" borderId="16" xfId="0" applyFont="1" applyFill="1" applyBorder="1" applyAlignment="1">
      <alignment horizontal="left" vertical="top" wrapText="1"/>
    </xf>
    <xf numFmtId="10" fontId="3" fillId="8" borderId="14" xfId="0" applyNumberFormat="1" applyFont="1" applyFill="1" applyBorder="1" applyAlignment="1">
      <alignment horizontal="center" vertical="top"/>
    </xf>
    <xf numFmtId="0" fontId="3" fillId="3" borderId="6" xfId="0" applyFont="1" applyFill="1" applyBorder="1" applyAlignment="1">
      <alignment vertical="top" wrapText="1"/>
    </xf>
    <xf numFmtId="0" fontId="2" fillId="2" borderId="13" xfId="0" applyFont="1" applyFill="1" applyBorder="1" applyAlignment="1">
      <alignment vertical="top" wrapText="1"/>
    </xf>
    <xf numFmtId="0" fontId="11" fillId="2" borderId="13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12" fillId="6" borderId="0" xfId="0" applyFont="1" applyFill="1" applyAlignment="1">
      <alignment horizontal="center" vertical="top"/>
    </xf>
    <xf numFmtId="0" fontId="3" fillId="3" borderId="13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center" vertical="top" wrapText="1"/>
    </xf>
    <xf numFmtId="0" fontId="11" fillId="2" borderId="13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left" vertical="top" wrapText="1"/>
    </xf>
    <xf numFmtId="0" fontId="2" fillId="6" borderId="6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vertical="center"/>
    </xf>
    <xf numFmtId="0" fontId="2" fillId="6" borderId="6" xfId="0" applyFont="1" applyFill="1" applyBorder="1" applyAlignment="1">
      <alignment vertical="top"/>
    </xf>
    <xf numFmtId="0" fontId="2" fillId="6" borderId="6" xfId="0" applyFont="1" applyFill="1" applyBorder="1" applyAlignment="1">
      <alignment horizontal="center" vertical="top"/>
    </xf>
    <xf numFmtId="0" fontId="11" fillId="6" borderId="6" xfId="0" applyFont="1" applyFill="1" applyBorder="1" applyAlignment="1">
      <alignment horizontal="center" vertical="top"/>
    </xf>
    <xf numFmtId="0" fontId="3" fillId="6" borderId="7" xfId="0" applyFont="1" applyFill="1" applyBorder="1" applyAlignment="1">
      <alignment horizontal="center" vertical="top"/>
    </xf>
    <xf numFmtId="0" fontId="11" fillId="8" borderId="16" xfId="0" applyFont="1" applyFill="1" applyBorder="1" applyAlignment="1">
      <alignment horizontal="center" vertical="top"/>
    </xf>
    <xf numFmtId="0" fontId="3" fillId="3" borderId="0" xfId="0" applyFont="1" applyFill="1" applyAlignment="1">
      <alignment vertical="top" wrapText="1"/>
    </xf>
    <xf numFmtId="0" fontId="3" fillId="2" borderId="7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vertical="top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3" borderId="13" xfId="0" applyFont="1" applyFill="1" applyBorder="1" applyAlignment="1">
      <alignment vertical="top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3" borderId="13" xfId="0" applyFont="1" applyFill="1" applyBorder="1" applyAlignment="1">
      <alignment horizontal="center" vertical="top" wrapText="1"/>
    </xf>
    <xf numFmtId="0" fontId="6" fillId="3" borderId="0" xfId="0" applyFont="1" applyFill="1" applyAlignment="1">
      <alignment vertical="top" wrapText="1"/>
    </xf>
    <xf numFmtId="0" fontId="9" fillId="6" borderId="6" xfId="0" applyFont="1" applyFill="1" applyBorder="1" applyAlignment="1">
      <alignment horizontal="center" vertical="top"/>
    </xf>
    <xf numFmtId="0" fontId="7" fillId="6" borderId="0" xfId="0" applyFont="1" applyFill="1" applyAlignment="1">
      <alignment vertical="top"/>
    </xf>
    <xf numFmtId="0" fontId="7" fillId="6" borderId="6" xfId="0" applyFont="1" applyFill="1" applyBorder="1" applyAlignment="1">
      <alignment vertical="top"/>
    </xf>
    <xf numFmtId="0" fontId="8" fillId="5" borderId="4" xfId="0" applyFont="1" applyFill="1" applyBorder="1" applyAlignment="1">
      <alignment horizontal="left" vertical="top" wrapText="1"/>
    </xf>
    <xf numFmtId="0" fontId="7" fillId="6" borderId="11" xfId="0" applyFont="1" applyFill="1" applyBorder="1" applyAlignment="1">
      <alignment vertical="top"/>
    </xf>
    <xf numFmtId="0" fontId="6" fillId="6" borderId="11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vertical="center"/>
    </xf>
    <xf numFmtId="0" fontId="6" fillId="6" borderId="11" xfId="0" applyFont="1" applyFill="1" applyBorder="1" applyAlignment="1">
      <alignment vertical="top"/>
    </xf>
    <xf numFmtId="0" fontId="6" fillId="6" borderId="11" xfId="0" applyFont="1" applyFill="1" applyBorder="1" applyAlignment="1">
      <alignment horizontal="center" vertical="top"/>
    </xf>
    <xf numFmtId="0" fontId="9" fillId="6" borderId="11" xfId="0" applyFont="1" applyFill="1" applyBorder="1" applyAlignment="1">
      <alignment horizontal="center" vertical="top"/>
    </xf>
    <xf numFmtId="0" fontId="9" fillId="6" borderId="12" xfId="0" applyFont="1" applyFill="1" applyBorder="1" applyAlignment="1">
      <alignment horizontal="center" vertical="top"/>
    </xf>
    <xf numFmtId="0" fontId="2" fillId="3" borderId="15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top" wrapText="1"/>
    </xf>
    <xf numFmtId="0" fontId="2" fillId="6" borderId="16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vertical="center"/>
    </xf>
    <xf numFmtId="0" fontId="2" fillId="6" borderId="16" xfId="0" applyFont="1" applyFill="1" applyBorder="1" applyAlignment="1">
      <alignment vertical="top"/>
    </xf>
    <xf numFmtId="0" fontId="2" fillId="6" borderId="16" xfId="0" applyFont="1" applyFill="1" applyBorder="1" applyAlignment="1">
      <alignment horizontal="center" vertical="top"/>
    </xf>
    <xf numFmtId="0" fontId="3" fillId="6" borderId="16" xfId="0" applyFont="1" applyFill="1" applyBorder="1" applyAlignment="1">
      <alignment horizontal="center" vertical="top"/>
    </xf>
    <xf numFmtId="0" fontId="3" fillId="6" borderId="14" xfId="0" applyFont="1" applyFill="1" applyBorder="1" applyAlignment="1">
      <alignment horizontal="center" vertical="top"/>
    </xf>
    <xf numFmtId="0" fontId="3" fillId="6" borderId="6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4" fillId="5" borderId="2" xfId="0" applyFont="1" applyFill="1" applyBorder="1" applyAlignment="1">
      <alignment horizontal="left" vertical="top"/>
    </xf>
    <xf numFmtId="0" fontId="4" fillId="5" borderId="3" xfId="0" applyFont="1" applyFill="1" applyBorder="1" applyAlignment="1">
      <alignment horizontal="left" vertical="top"/>
    </xf>
    <xf numFmtId="0" fontId="2" fillId="3" borderId="8" xfId="0" applyFont="1" applyFill="1" applyBorder="1" applyAlignment="1">
      <alignment horizontal="left" vertical="top" wrapText="1"/>
    </xf>
    <xf numFmtId="0" fontId="3" fillId="8" borderId="16" xfId="0" applyFont="1" applyFill="1" applyBorder="1" applyAlignment="1">
      <alignment horizontal="left" vertical="top"/>
    </xf>
    <xf numFmtId="0" fontId="3" fillId="8" borderId="16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vertical="top" wrapText="1"/>
    </xf>
    <xf numFmtId="0" fontId="2" fillId="6" borderId="11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vertical="center"/>
    </xf>
    <xf numFmtId="0" fontId="4" fillId="5" borderId="14" xfId="0" applyFont="1" applyFill="1" applyBorder="1" applyAlignment="1">
      <alignment horizontal="left" vertical="top"/>
    </xf>
    <xf numFmtId="0" fontId="4" fillId="5" borderId="7" xfId="0" applyFont="1" applyFill="1" applyBorder="1" applyAlignment="1">
      <alignment horizontal="left" vertical="top"/>
    </xf>
    <xf numFmtId="0" fontId="3" fillId="3" borderId="13" xfId="0" applyFont="1" applyFill="1" applyBorder="1" applyAlignment="1">
      <alignment vertical="top" wrapText="1"/>
    </xf>
    <xf numFmtId="0" fontId="3" fillId="3" borderId="0" xfId="0" applyFont="1" applyFill="1" applyAlignment="1">
      <alignment horizontal="left" vertical="top" wrapText="1"/>
    </xf>
    <xf numFmtId="0" fontId="4" fillId="5" borderId="4" xfId="0" applyFont="1" applyFill="1" applyBorder="1" applyAlignment="1">
      <alignment horizontal="left" vertical="top" wrapText="1"/>
    </xf>
    <xf numFmtId="0" fontId="7" fillId="6" borderId="10" xfId="0" applyFont="1" applyFill="1" applyBorder="1" applyAlignment="1">
      <alignment vertical="top"/>
    </xf>
    <xf numFmtId="0" fontId="2" fillId="6" borderId="11" xfId="0" applyFont="1" applyFill="1" applyBorder="1" applyAlignment="1">
      <alignment vertical="top"/>
    </xf>
    <xf numFmtId="0" fontId="2" fillId="6" borderId="11" xfId="0" applyFont="1" applyFill="1" applyBorder="1" applyAlignment="1">
      <alignment horizontal="center" vertical="top"/>
    </xf>
    <xf numFmtId="0" fontId="3" fillId="6" borderId="11" xfId="0" applyFont="1" applyFill="1" applyBorder="1" applyAlignment="1">
      <alignment horizontal="center" vertical="top"/>
    </xf>
    <xf numFmtId="0" fontId="3" fillId="6" borderId="12" xfId="0" applyFont="1" applyFill="1" applyBorder="1" applyAlignment="1">
      <alignment horizontal="center" vertical="top"/>
    </xf>
    <xf numFmtId="0" fontId="4" fillId="5" borderId="13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vertical="top" wrapText="1"/>
    </xf>
    <xf numFmtId="0" fontId="3" fillId="2" borderId="13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vertical="top" wrapText="1"/>
    </xf>
    <xf numFmtId="0" fontId="2" fillId="3" borderId="13" xfId="0" applyFont="1" applyFill="1" applyBorder="1" applyAlignment="1">
      <alignment wrapText="1"/>
    </xf>
    <xf numFmtId="0" fontId="2" fillId="3" borderId="0" xfId="0" applyFont="1" applyFill="1" applyAlignment="1">
      <alignment wrapText="1"/>
    </xf>
  </cellXfs>
  <cellStyles count="1">
    <cellStyle name="Normal" xfId="0" builtinId="0"/>
  </cellStyles>
  <dxfs count="17">
    <dxf>
      <font>
        <b/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>
          <bgColor theme="0"/>
        </patternFill>
      </fill>
      <alignment horizontal="center" textRotation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>
          <bgColor theme="0"/>
        </patternFill>
      </fill>
      <alignment horizontal="center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>
          <bgColor theme="0"/>
        </patternFill>
      </fill>
      <alignment horizontal="center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>
          <bgColor theme="0"/>
        </patternFill>
      </fill>
      <protection locked="1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>
          <bgColor theme="0"/>
        </patternFill>
      </fill>
      <protection locked="1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>
          <bgColor theme="0"/>
        </patternFill>
      </fill>
      <protection locked="1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>
          <bgColor theme="0"/>
        </patternFill>
      </fill>
      <protection locked="1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>
          <bgColor theme="0"/>
        </patternFill>
      </fill>
      <alignment vertical="center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>
          <bgColor theme="0"/>
        </patternFill>
      </fill>
      <alignment vertical="center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>
          <bgColor theme="0"/>
        </patternFill>
      </fill>
      <alignment horizontal="center" vertical="center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>
          <bgColor theme="0"/>
        </patternFill>
      </fill>
      <protection locked="1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solid">
          <fgColor theme="4" tint="0.79998168889431442"/>
          <bgColor theme="0"/>
        </patternFill>
      </fill>
      <alignment horizontal="left" vertical="top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solid">
          <fgColor theme="4" tint="0.79998168889431442"/>
          <bgColor theme="0"/>
        </patternFill>
      </fill>
      <alignment horizontal="general" vertical="top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solid">
          <fgColor theme="4" tint="0.79998168889431442"/>
          <bgColor theme="0"/>
        </patternFill>
      </fill>
      <alignment horizontal="center" vertical="top" textRotation="0" wrapText="1" indent="0" justifyLastLine="0" shrinkToFit="0" readingOrder="0"/>
      <protection locked="1" hidden="0"/>
    </dxf>
    <dxf>
      <border outline="0">
        <top style="medium">
          <color rgb="FF999999"/>
        </top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>
          <bgColor theme="0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left" vertical="top" textRotation="0" wrapText="1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101028</xdr:colOff>
      <xdr:row>0</xdr:row>
      <xdr:rowOff>120438</xdr:rowOff>
    </xdr:from>
    <xdr:to>
      <xdr:col>2</xdr:col>
      <xdr:colOff>52025</xdr:colOff>
      <xdr:row>3</xdr:row>
      <xdr:rowOff>76550</xdr:rowOff>
    </xdr:to>
    <xdr:pic>
      <xdr:nvPicPr>
        <xdr:cNvPr id="3" name="Picture 2" descr="GHANA CIVIL AVIATION AUTHORITY">
          <a:extLst>
            <a:ext uri="{FF2B5EF4-FFF2-40B4-BE49-F238E27FC236}">
              <a16:creationId xmlns:a16="http://schemas.microsoft.com/office/drawing/2014/main" id="{17C4416D-4309-85B2-B657-9C69E9E4A5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74" t="10247" r="19735" b="26409"/>
        <a:stretch/>
      </xdr:blipFill>
      <xdr:spPr bwMode="auto">
        <a:xfrm>
          <a:off x="101028" y="120438"/>
          <a:ext cx="1178664" cy="855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</xdr:row>
      <xdr:rowOff>83758</xdr:rowOff>
    </xdr:from>
    <xdr:to>
      <xdr:col>14</xdr:col>
      <xdr:colOff>0</xdr:colOff>
      <xdr:row>3</xdr:row>
      <xdr:rowOff>83758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C5ECF978-9169-5039-B5F3-54FFE58EF61A}"/>
            </a:ext>
          </a:extLst>
        </xdr:cNvPr>
        <xdr:cNvCxnSpPr/>
      </xdr:nvCxnSpPr>
      <xdr:spPr>
        <a:xfrm>
          <a:off x="0" y="955825"/>
          <a:ext cx="8636000" cy="0"/>
        </a:xfrm>
        <a:prstGeom prst="line">
          <a:avLst/>
        </a:prstGeom>
        <a:ln w="3810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8D5BD1D-B5B0-4A1C-8157-EB276DDD10F7}" name="Table13" displayName="Table13" ref="A5:N334" totalsRowShown="0" headerRowDxfId="16" dataDxfId="15" tableBorderDxfId="14">
  <tableColumns count="14">
    <tableColumn id="1" xr3:uid="{ADCD1ADF-FE91-4F28-987E-5C121C223F3D}" name="#" dataDxfId="13"/>
    <tableColumn id="2" xr3:uid="{C4C83AD3-5CCC-463D-AA72-8C4AEDD2CD64}" name="AUDIT AREA" dataDxfId="12"/>
    <tableColumn id="3" xr3:uid="{1BB6E223-0FAD-4C06-95D3-B05FE805FB6F}" name="AUDIT SUBAREA " dataDxfId="11"/>
    <tableColumn id="4" xr3:uid="{5AF43CDB-C931-472A-9267-5572E3120571}" name="AUDIT AREA INDICATORS" dataDxfId="10"/>
    <tableColumn id="5" xr3:uid="{043676C3-9000-47AB-AFFF-C492332B1719}" name="S" dataDxfId="9"/>
    <tableColumn id="6" xr3:uid="{8F96684B-18B6-4B79-84BD-233D2219A15F}" name="N/S" dataDxfId="8"/>
    <tableColumn id="7" xr3:uid="{5EEA0406-3A28-413F-B725-2A039898F997}" name="N/A" dataDxfId="7"/>
    <tableColumn id="8" xr3:uid="{53791D0B-BF0B-43BE-A667-C0888F7A9AB3}" name="P" dataDxfId="6"/>
    <tableColumn id="9" xr3:uid="{9F292B04-F4AD-43AA-9920-39FBACF89DA2}" name="SU" dataDxfId="5"/>
    <tableColumn id="10" xr3:uid="{6A5405C1-0226-46F0-9B20-8537C30D418A}" name="O" dataDxfId="4"/>
    <tableColumn id="11" xr3:uid="{E70F2FF2-D293-4E0D-B70E-94C9DA5A1D89}" name="E" dataDxfId="3"/>
    <tableColumn id="12" xr3:uid="{89E6D31B-C7B0-43C5-A89F-A3CDA3B5CA2C}" name="PTS" dataDxfId="2"/>
    <tableColumn id="13" xr3:uid="{40F20D4F-5DBE-40B9-A550-22766C598D8E}" name="WF" dataDxfId="1"/>
    <tableColumn id="14" xr3:uid="{DD792609-88FF-49A7-9689-C01294032DEC}" name="TOTAL PT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B6EE0-CAAB-4F00-B685-2264299EE4A9}">
  <sheetPr>
    <tabColor theme="9" tint="0.39997558519241921"/>
  </sheetPr>
  <dimension ref="A2:R334"/>
  <sheetViews>
    <sheetView tabSelected="1" zoomScale="85" zoomScaleNormal="85" workbookViewId="0">
      <pane ySplit="5" topLeftCell="A317" activePane="bottomLeft" state="frozen"/>
      <selection pane="bottomLeft" activeCell="D331" sqref="D331"/>
    </sheetView>
  </sheetViews>
  <sheetFormatPr defaultColWidth="8.77734375" defaultRowHeight="13.8" x14ac:dyDescent="0.3"/>
  <cols>
    <col min="1" max="1" width="3.44140625" style="1" customWidth="1"/>
    <col min="2" max="2" width="14.33203125" style="2" customWidth="1"/>
    <col min="3" max="3" width="14.44140625" style="2" customWidth="1"/>
    <col min="4" max="4" width="33" style="2" customWidth="1"/>
    <col min="5" max="5" width="5.33203125" style="1" customWidth="1"/>
    <col min="6" max="11" width="5.33203125" style="2" customWidth="1"/>
    <col min="12" max="12" width="5.33203125" style="1" customWidth="1"/>
    <col min="13" max="13" width="5.33203125" style="4" customWidth="1"/>
    <col min="14" max="14" width="12.6640625" style="4" customWidth="1"/>
    <col min="15" max="15" width="8.77734375" style="2" customWidth="1"/>
    <col min="16" max="16384" width="8.77734375" style="2"/>
  </cols>
  <sheetData>
    <row r="2" spans="1:18" ht="21" x14ac:dyDescent="0.3">
      <c r="D2" s="3" t="s">
        <v>299</v>
      </c>
    </row>
    <row r="3" spans="1:18" ht="34.200000000000003" customHeight="1" x14ac:dyDescent="0.3">
      <c r="D3" s="3" t="s">
        <v>153</v>
      </c>
    </row>
    <row r="5" spans="1:18" ht="17.55" customHeight="1" x14ac:dyDescent="0.3">
      <c r="A5" s="5" t="s">
        <v>0</v>
      </c>
      <c r="B5" s="6" t="s">
        <v>1</v>
      </c>
      <c r="C5" s="6" t="s">
        <v>2</v>
      </c>
      <c r="D5" s="6" t="s">
        <v>3</v>
      </c>
      <c r="E5" s="5" t="s">
        <v>4</v>
      </c>
      <c r="F5" s="6" t="s">
        <v>5</v>
      </c>
      <c r="G5" s="6" t="s">
        <v>6</v>
      </c>
      <c r="H5" s="6" t="s">
        <v>7</v>
      </c>
      <c r="I5" s="7" t="s">
        <v>10</v>
      </c>
      <c r="J5" s="8" t="s">
        <v>8</v>
      </c>
      <c r="K5" s="7" t="s">
        <v>9</v>
      </c>
      <c r="L5" s="9" t="s">
        <v>13</v>
      </c>
      <c r="M5" s="10" t="s">
        <v>11</v>
      </c>
      <c r="N5" s="10" t="s">
        <v>12</v>
      </c>
    </row>
    <row r="6" spans="1:18" s="22" customFormat="1" ht="41.4" x14ac:dyDescent="0.3">
      <c r="A6" s="11">
        <v>1</v>
      </c>
      <c r="B6" s="12" t="s">
        <v>30</v>
      </c>
      <c r="C6" s="13" t="s">
        <v>18</v>
      </c>
      <c r="D6" s="14" t="s">
        <v>19</v>
      </c>
      <c r="E6" s="15" t="b">
        <v>0</v>
      </c>
      <c r="F6" s="16" t="b">
        <f ca="1">IF(OR(Table13[[#This Row],[S]]=TRUE,Table13[[#This Row],[N/A]]=TRUE),FALSE,TRUE)</f>
        <v>0</v>
      </c>
      <c r="G6" s="16" t="b">
        <f ca="1">IF(OR(Table13[[#This Row],[S]]=TRUE,Table13[[#This Row],[N/A]]=TRUE),FALSE,TRUE)</f>
        <v>0</v>
      </c>
      <c r="H6" s="17"/>
      <c r="I6" s="18"/>
      <c r="J6" s="17"/>
      <c r="K6" s="18"/>
      <c r="L6" s="19"/>
      <c r="M6" s="20"/>
      <c r="N6" s="21"/>
    </row>
    <row r="7" spans="1:18" s="22" customFormat="1" ht="27.6" x14ac:dyDescent="0.3">
      <c r="A7" s="23"/>
      <c r="B7" s="24"/>
      <c r="C7" s="25"/>
      <c r="D7" s="14" t="s">
        <v>20</v>
      </c>
      <c r="E7" s="15" t="b">
        <v>0</v>
      </c>
      <c r="F7" s="16" t="b">
        <f ca="1">IF(OR(Table13[[#This Row],[S]]=TRUE,Table13[[#This Row],[N/A]]=TRUE),FALSE,TRUE)</f>
        <v>0</v>
      </c>
      <c r="G7" s="16" t="b">
        <f ca="1">IF(OR(Table13[[#This Row],[S]]=TRUE,Table13[[#This Row],[N/A]]=TRUE),FALSE,TRUE)</f>
        <v>0</v>
      </c>
      <c r="H7" s="27" t="b">
        <v>0</v>
      </c>
      <c r="I7" s="27" t="b">
        <v>0</v>
      </c>
      <c r="J7" s="26" t="b">
        <v>0</v>
      </c>
      <c r="K7" s="27" t="b">
        <v>0</v>
      </c>
      <c r="L7" s="28">
        <v>0</v>
      </c>
      <c r="M7" s="29">
        <v>2</v>
      </c>
      <c r="N7" s="30">
        <f>Table13[[#This Row],[WF]]*Table13[[#This Row],[PTS]]</f>
        <v>0</v>
      </c>
    </row>
    <row r="8" spans="1:18" s="22" customFormat="1" ht="27.6" x14ac:dyDescent="0.3">
      <c r="A8" s="23"/>
      <c r="B8" s="24"/>
      <c r="C8" s="25"/>
      <c r="D8" s="14" t="s">
        <v>21</v>
      </c>
      <c r="E8" s="15" t="b">
        <v>0</v>
      </c>
      <c r="F8" s="16" t="b">
        <f ca="1">IF(OR(Table13[[#This Row],[S]]=TRUE,Table13[[#This Row],[N/A]]=TRUE),FALSE,TRUE)</f>
        <v>0</v>
      </c>
      <c r="G8" s="16" t="b">
        <f ca="1">IF(OR(Table13[[#This Row],[S]]=TRUE,Table13[[#This Row],[N/A]]=TRUE),FALSE,TRUE)</f>
        <v>0</v>
      </c>
      <c r="H8" s="31"/>
      <c r="I8" s="24"/>
      <c r="J8" s="31"/>
      <c r="K8" s="24"/>
      <c r="L8" s="32"/>
      <c r="M8" s="33"/>
      <c r="N8" s="34"/>
    </row>
    <row r="9" spans="1:18" s="22" customFormat="1" ht="27.45" customHeight="1" x14ac:dyDescent="0.3">
      <c r="A9" s="23"/>
      <c r="B9" s="24"/>
      <c r="C9" s="25"/>
      <c r="D9" s="18" t="s">
        <v>22</v>
      </c>
      <c r="E9" s="35" t="b">
        <v>0</v>
      </c>
      <c r="F9" s="36" t="b">
        <f ca="1">IF(OR(Table13[[#This Row],[S]]=TRUE,Table13[[#This Row],[N/A]]=TRUE),FALSE,TRUE)</f>
        <v>0</v>
      </c>
      <c r="G9" s="36" t="b">
        <f ca="1">IF(OR(Table13[[#This Row],[S]]=TRUE,Table13[[#This Row],[N/A]]=TRUE),FALSE,TRUE)</f>
        <v>0</v>
      </c>
      <c r="H9" s="31"/>
      <c r="I9" s="24"/>
      <c r="J9" s="31"/>
      <c r="K9" s="24"/>
      <c r="L9" s="32"/>
      <c r="M9" s="33"/>
      <c r="N9" s="34"/>
      <c r="R9" s="22" t="s">
        <v>154</v>
      </c>
    </row>
    <row r="10" spans="1:18" s="22" customFormat="1" ht="14.55" customHeight="1" x14ac:dyDescent="0.3">
      <c r="A10" s="23"/>
      <c r="B10" s="24"/>
      <c r="C10" s="37" t="s">
        <v>17</v>
      </c>
      <c r="D10" s="38"/>
      <c r="E10" s="39"/>
      <c r="F10" s="40"/>
      <c r="G10" s="40"/>
      <c r="H10" s="41"/>
      <c r="I10" s="41"/>
      <c r="J10" s="41"/>
      <c r="K10" s="41"/>
      <c r="L10" s="42"/>
      <c r="M10" s="43"/>
      <c r="N10" s="44"/>
    </row>
    <row r="11" spans="1:18" s="22" customFormat="1" ht="14.55" customHeight="1" x14ac:dyDescent="0.3">
      <c r="A11" s="23"/>
      <c r="B11" s="24"/>
      <c r="C11" s="45"/>
      <c r="D11" s="46"/>
      <c r="E11" s="47"/>
      <c r="F11" s="48"/>
      <c r="G11" s="48"/>
      <c r="H11" s="49"/>
      <c r="I11" s="49"/>
      <c r="J11" s="49"/>
      <c r="K11" s="49"/>
      <c r="L11" s="50"/>
      <c r="M11" s="51"/>
      <c r="N11" s="52"/>
    </row>
    <row r="12" spans="1:18" s="22" customFormat="1" ht="15" customHeight="1" x14ac:dyDescent="0.3">
      <c r="A12" s="23"/>
      <c r="B12" s="24"/>
      <c r="C12" s="53" t="s">
        <v>14</v>
      </c>
      <c r="D12" s="54" t="s">
        <v>260</v>
      </c>
      <c r="E12" s="55"/>
      <c r="F12" s="56"/>
      <c r="G12" s="56"/>
      <c r="H12" s="57"/>
      <c r="I12" s="57"/>
      <c r="J12" s="57"/>
      <c r="K12" s="57"/>
      <c r="L12" s="58"/>
      <c r="M12" s="59"/>
      <c r="N12" s="60"/>
    </row>
    <row r="13" spans="1:18" s="22" customFormat="1" ht="15" customHeight="1" x14ac:dyDescent="0.3">
      <c r="A13" s="23"/>
      <c r="B13" s="24"/>
      <c r="C13" s="61"/>
      <c r="D13" s="62" t="s">
        <v>261</v>
      </c>
      <c r="E13" s="63"/>
      <c r="F13" s="64"/>
      <c r="G13" s="64"/>
      <c r="H13" s="65"/>
      <c r="I13" s="65"/>
      <c r="J13" s="65"/>
      <c r="K13" s="65"/>
      <c r="L13" s="66"/>
      <c r="M13" s="67"/>
      <c r="N13" s="68"/>
    </row>
    <row r="14" spans="1:18" s="22" customFormat="1" ht="13.95" customHeight="1" x14ac:dyDescent="0.3">
      <c r="A14" s="23"/>
      <c r="B14" s="24"/>
      <c r="C14" s="69" t="s">
        <v>15</v>
      </c>
      <c r="D14" s="70" t="s">
        <v>164</v>
      </c>
      <c r="E14" s="71"/>
      <c r="F14" s="72"/>
      <c r="G14" s="72"/>
      <c r="H14" s="73"/>
      <c r="I14" s="73"/>
      <c r="J14" s="73"/>
      <c r="K14" s="73"/>
      <c r="L14" s="74"/>
      <c r="M14" s="75"/>
      <c r="N14" s="76"/>
    </row>
    <row r="15" spans="1:18" s="22" customFormat="1" ht="14.55" customHeight="1" x14ac:dyDescent="0.3">
      <c r="A15" s="23"/>
      <c r="B15" s="24"/>
      <c r="C15" s="69" t="s">
        <v>16</v>
      </c>
      <c r="D15" s="77" t="s">
        <v>165</v>
      </c>
      <c r="E15" s="71"/>
      <c r="F15" s="78"/>
      <c r="G15" s="78"/>
      <c r="H15" s="79"/>
      <c r="I15" s="79"/>
      <c r="J15" s="79"/>
      <c r="K15" s="79"/>
      <c r="L15" s="74"/>
      <c r="M15" s="75"/>
      <c r="N15" s="76"/>
    </row>
    <row r="16" spans="1:18" s="22" customFormat="1" ht="55.2" x14ac:dyDescent="0.3">
      <c r="A16" s="23"/>
      <c r="B16" s="24"/>
      <c r="C16" s="80" t="s">
        <v>23</v>
      </c>
      <c r="D16" s="81" t="s">
        <v>24</v>
      </c>
      <c r="E16" s="82" t="b">
        <v>0</v>
      </c>
      <c r="F16" s="83" t="b">
        <f ca="1">IF(OR(Table13[[#This Row],[S]]=TRUE,Table13[[#This Row],[N/A]]=TRUE),FALSE,TRUE)</f>
        <v>0</v>
      </c>
      <c r="G16" s="83" t="b">
        <f ca="1">IF(OR(Table13[[#This Row],[S]]=TRUE,Table13[[#This Row],[N/A]]=TRUE),FALSE,TRUE)</f>
        <v>0</v>
      </c>
      <c r="H16" s="27" t="b">
        <v>0</v>
      </c>
      <c r="I16" s="27" t="b">
        <v>0</v>
      </c>
      <c r="J16" s="26" t="b">
        <v>0</v>
      </c>
      <c r="K16" s="27" t="b">
        <v>0</v>
      </c>
      <c r="L16" s="28">
        <v>0</v>
      </c>
      <c r="M16" s="29">
        <v>2</v>
      </c>
      <c r="N16" s="30">
        <f>Table13[[#This Row],[WF]]*Table13[[#This Row],[PTS]]</f>
        <v>0</v>
      </c>
    </row>
    <row r="17" spans="1:14" s="22" customFormat="1" ht="27.6" x14ac:dyDescent="0.3">
      <c r="A17" s="23"/>
      <c r="B17" s="24"/>
      <c r="C17" s="84"/>
      <c r="D17" s="81" t="s">
        <v>25</v>
      </c>
      <c r="E17" s="15" t="b">
        <v>0</v>
      </c>
      <c r="F17" s="16" t="b">
        <f ca="1">IF(OR(Table13[[#This Row],[S]]=TRUE,Table13[[#This Row],[N/A]]=TRUE),FALSE,TRUE)</f>
        <v>0</v>
      </c>
      <c r="G17" s="16" t="b">
        <f ca="1">IF(OR(Table13[[#This Row],[S]]=TRUE,Table13[[#This Row],[N/A]]=TRUE),FALSE,TRUE)</f>
        <v>0</v>
      </c>
      <c r="H17" s="85"/>
      <c r="I17" s="86"/>
      <c r="J17" s="85"/>
      <c r="K17" s="86"/>
      <c r="L17" s="87"/>
      <c r="M17" s="88"/>
      <c r="N17" s="89"/>
    </row>
    <row r="18" spans="1:14" s="22" customFormat="1" x14ac:dyDescent="0.3">
      <c r="A18" s="23"/>
      <c r="B18" s="24"/>
      <c r="C18" s="37" t="s">
        <v>17</v>
      </c>
      <c r="D18" s="38"/>
      <c r="E18" s="39"/>
      <c r="F18" s="40"/>
      <c r="G18" s="40"/>
      <c r="H18" s="41"/>
      <c r="I18" s="41"/>
      <c r="J18" s="41"/>
      <c r="K18" s="41"/>
      <c r="L18" s="42"/>
      <c r="M18" s="43"/>
      <c r="N18" s="44"/>
    </row>
    <row r="19" spans="1:14" s="22" customFormat="1" x14ac:dyDescent="0.3">
      <c r="A19" s="23"/>
      <c r="B19" s="24"/>
      <c r="C19" s="45"/>
      <c r="D19" s="46"/>
      <c r="E19" s="47"/>
      <c r="F19" s="48"/>
      <c r="G19" s="48"/>
      <c r="H19" s="49"/>
      <c r="I19" s="49"/>
      <c r="J19" s="49"/>
      <c r="K19" s="49"/>
      <c r="L19" s="50"/>
      <c r="M19" s="51"/>
      <c r="N19" s="52"/>
    </row>
    <row r="20" spans="1:14" s="22" customFormat="1" ht="14.55" customHeight="1" x14ac:dyDescent="0.3">
      <c r="A20" s="23"/>
      <c r="B20" s="24"/>
      <c r="C20" s="90" t="s">
        <v>14</v>
      </c>
      <c r="D20" s="91" t="s">
        <v>166</v>
      </c>
      <c r="E20" s="71"/>
      <c r="F20" s="72"/>
      <c r="G20" s="72"/>
      <c r="H20" s="73"/>
      <c r="I20" s="73"/>
      <c r="J20" s="73"/>
      <c r="K20" s="73"/>
      <c r="L20" s="74"/>
      <c r="M20" s="75"/>
      <c r="N20" s="76"/>
    </row>
    <row r="21" spans="1:14" s="22" customFormat="1" ht="14.55" customHeight="1" x14ac:dyDescent="0.3">
      <c r="A21" s="23"/>
      <c r="B21" s="24"/>
      <c r="C21" s="69" t="s">
        <v>15</v>
      </c>
      <c r="D21" s="54" t="s">
        <v>167</v>
      </c>
      <c r="E21" s="55"/>
      <c r="F21" s="56"/>
      <c r="G21" s="56"/>
      <c r="H21" s="57"/>
      <c r="I21" s="57"/>
      <c r="J21" s="57"/>
      <c r="K21" s="57"/>
      <c r="L21" s="58"/>
      <c r="M21" s="59"/>
      <c r="N21" s="60"/>
    </row>
    <row r="22" spans="1:14" s="22" customFormat="1" ht="15" customHeight="1" x14ac:dyDescent="0.3">
      <c r="A22" s="23"/>
      <c r="B22" s="24"/>
      <c r="C22" s="69" t="s">
        <v>16</v>
      </c>
      <c r="D22" s="54" t="s">
        <v>168</v>
      </c>
      <c r="E22" s="55"/>
      <c r="F22" s="56"/>
      <c r="G22" s="56"/>
      <c r="H22" s="57"/>
      <c r="I22" s="57"/>
      <c r="J22" s="57"/>
      <c r="K22" s="57"/>
      <c r="L22" s="58"/>
      <c r="M22" s="59"/>
      <c r="N22" s="60"/>
    </row>
    <row r="23" spans="1:14" s="22" customFormat="1" ht="43.95" customHeight="1" x14ac:dyDescent="0.3">
      <c r="A23" s="23"/>
      <c r="B23" s="31"/>
      <c r="C23" s="80" t="s">
        <v>26</v>
      </c>
      <c r="D23" s="92" t="s">
        <v>27</v>
      </c>
      <c r="E23" s="15" t="b">
        <v>0</v>
      </c>
      <c r="F23" s="16" t="b">
        <f ca="1">IF(OR(Table13[[#This Row],[S]]=TRUE,Table13[[#This Row],[N/A]]=TRUE),FALSE,TRUE)</f>
        <v>0</v>
      </c>
      <c r="G23" s="16" t="b">
        <f ca="1">IF(OR(Table13[[#This Row],[S]]=TRUE,Table13[[#This Row],[N/A]]=TRUE),FALSE,TRUE)</f>
        <v>0</v>
      </c>
      <c r="H23" s="93"/>
      <c r="I23" s="18"/>
      <c r="J23" s="17"/>
      <c r="K23" s="18"/>
      <c r="L23" s="19"/>
      <c r="M23" s="94"/>
      <c r="N23" s="95"/>
    </row>
    <row r="24" spans="1:14" s="22" customFormat="1" ht="28.95" customHeight="1" x14ac:dyDescent="0.3">
      <c r="A24" s="23"/>
      <c r="B24" s="31"/>
      <c r="C24" s="84"/>
      <c r="D24" s="2" t="s">
        <v>28</v>
      </c>
      <c r="E24" s="15" t="b">
        <v>0</v>
      </c>
      <c r="F24" s="16" t="b">
        <f ca="1">IF(OR(Table13[[#This Row],[S]]=TRUE,Table13[[#This Row],[N/A]]=TRUE),FALSE,TRUE)</f>
        <v>0</v>
      </c>
      <c r="G24" s="16" t="b">
        <f ca="1">IF(OR(Table13[[#This Row],[S]]=TRUE,Table13[[#This Row],[N/A]]=TRUE),FALSE,TRUE)</f>
        <v>0</v>
      </c>
      <c r="H24" s="97" t="b">
        <v>0</v>
      </c>
      <c r="I24" s="97" t="b">
        <v>0</v>
      </c>
      <c r="J24" s="96" t="b">
        <v>0</v>
      </c>
      <c r="K24" s="97" t="b">
        <v>0</v>
      </c>
      <c r="L24" s="87">
        <v>0</v>
      </c>
      <c r="M24" s="98">
        <v>3</v>
      </c>
      <c r="N24" s="99">
        <f>Table13[[#This Row],[WF]]*Table13[[#This Row],[PTS]]</f>
        <v>0</v>
      </c>
    </row>
    <row r="25" spans="1:14" s="22" customFormat="1" ht="43.95" customHeight="1" x14ac:dyDescent="0.3">
      <c r="A25" s="23"/>
      <c r="B25" s="31"/>
      <c r="C25" s="100"/>
      <c r="D25" s="92" t="s">
        <v>29</v>
      </c>
      <c r="E25" s="15" t="b">
        <v>0</v>
      </c>
      <c r="F25" s="16" t="b">
        <f ca="1">IF(OR(Table13[[#This Row],[S]]=TRUE,Table13[[#This Row],[N/A]]=TRUE),FALSE,TRUE)</f>
        <v>0</v>
      </c>
      <c r="G25" s="16" t="b">
        <f ca="1">IF(OR(Table13[[#This Row],[S]]=TRUE,Table13[[#This Row],[N/A]]=TRUE),FALSE,TRUE)</f>
        <v>0</v>
      </c>
      <c r="H25" s="101"/>
      <c r="I25" s="102"/>
      <c r="J25" s="103"/>
      <c r="K25" s="102"/>
      <c r="L25" s="104"/>
      <c r="M25" s="105"/>
      <c r="N25" s="105"/>
    </row>
    <row r="26" spans="1:14" s="22" customFormat="1" ht="22.95" customHeight="1" x14ac:dyDescent="0.3">
      <c r="A26" s="23"/>
      <c r="B26" s="31"/>
      <c r="C26" s="106" t="s">
        <v>17</v>
      </c>
      <c r="D26" s="38"/>
      <c r="E26" s="39"/>
      <c r="F26" s="40"/>
      <c r="G26" s="40"/>
      <c r="H26" s="41"/>
      <c r="I26" s="41"/>
      <c r="J26" s="41"/>
      <c r="K26" s="41"/>
      <c r="L26" s="42"/>
      <c r="M26" s="107"/>
      <c r="N26" s="44"/>
    </row>
    <row r="27" spans="1:14" s="22" customFormat="1" ht="21" customHeight="1" x14ac:dyDescent="0.3">
      <c r="A27" s="23"/>
      <c r="B27" s="31"/>
      <c r="C27" s="108"/>
      <c r="D27" s="46"/>
      <c r="E27" s="47"/>
      <c r="F27" s="48"/>
      <c r="G27" s="48"/>
      <c r="H27" s="49"/>
      <c r="I27" s="49"/>
      <c r="J27" s="49"/>
      <c r="K27" s="49"/>
      <c r="L27" s="50"/>
      <c r="M27" s="109"/>
      <c r="N27" s="52"/>
    </row>
    <row r="28" spans="1:14" s="22" customFormat="1" ht="14.4" customHeight="1" x14ac:dyDescent="0.3">
      <c r="A28" s="23"/>
      <c r="B28" s="31"/>
      <c r="C28" s="110" t="s">
        <v>14</v>
      </c>
      <c r="D28" s="54" t="s">
        <v>262</v>
      </c>
      <c r="E28" s="55"/>
      <c r="F28" s="56"/>
      <c r="G28" s="56"/>
      <c r="H28" s="57"/>
      <c r="I28" s="111"/>
      <c r="J28" s="111"/>
      <c r="K28" s="111"/>
      <c r="L28" s="112"/>
      <c r="M28" s="113"/>
      <c r="N28" s="114"/>
    </row>
    <row r="29" spans="1:14" s="22" customFormat="1" ht="14.4" customHeight="1" x14ac:dyDescent="0.3">
      <c r="A29" s="23"/>
      <c r="B29" s="31"/>
      <c r="C29" s="115"/>
      <c r="D29" s="62" t="s">
        <v>263</v>
      </c>
      <c r="E29" s="63"/>
      <c r="F29" s="64"/>
      <c r="G29" s="64"/>
      <c r="H29" s="65"/>
      <c r="I29" s="65"/>
      <c r="J29" s="65"/>
      <c r="K29" s="65"/>
      <c r="L29" s="66"/>
      <c r="M29" s="116"/>
      <c r="N29" s="68"/>
    </row>
    <row r="30" spans="1:14" s="22" customFormat="1" ht="15.6" customHeight="1" x14ac:dyDescent="0.3">
      <c r="A30" s="23"/>
      <c r="B30" s="31"/>
      <c r="C30" s="117" t="s">
        <v>15</v>
      </c>
      <c r="D30" s="91" t="s">
        <v>169</v>
      </c>
      <c r="E30" s="71"/>
      <c r="F30" s="72"/>
      <c r="G30" s="72"/>
      <c r="H30" s="73"/>
      <c r="I30" s="73"/>
      <c r="J30" s="73"/>
      <c r="K30" s="73"/>
      <c r="L30" s="74"/>
      <c r="M30" s="118"/>
      <c r="N30" s="76"/>
    </row>
    <row r="31" spans="1:14" s="22" customFormat="1" ht="15" customHeight="1" x14ac:dyDescent="0.3">
      <c r="A31" s="23"/>
      <c r="B31" s="31"/>
      <c r="C31" s="110" t="s">
        <v>16</v>
      </c>
      <c r="D31" s="62" t="s">
        <v>170</v>
      </c>
      <c r="E31" s="119"/>
      <c r="F31" s="120"/>
      <c r="G31" s="120"/>
      <c r="H31" s="111"/>
      <c r="I31" s="111"/>
      <c r="J31" s="111"/>
      <c r="K31" s="111"/>
      <c r="L31" s="112"/>
      <c r="M31" s="113"/>
      <c r="N31" s="114"/>
    </row>
    <row r="32" spans="1:14" s="129" customFormat="1" ht="17.55" customHeight="1" x14ac:dyDescent="0.3">
      <c r="A32" s="121" t="s">
        <v>300</v>
      </c>
      <c r="B32" s="122"/>
      <c r="C32" s="123"/>
      <c r="D32" s="124"/>
      <c r="E32" s="125"/>
      <c r="F32" s="126"/>
      <c r="G32" s="126"/>
      <c r="H32" s="124"/>
      <c r="I32" s="124"/>
      <c r="J32" s="124"/>
      <c r="K32" s="124"/>
      <c r="L32" s="127"/>
      <c r="M32" s="127"/>
      <c r="N32" s="128">
        <f>N7+N16+N24</f>
        <v>0</v>
      </c>
    </row>
    <row r="33" spans="1:14" s="129" customFormat="1" ht="14.55" customHeight="1" x14ac:dyDescent="0.3">
      <c r="A33" s="121" t="s">
        <v>301</v>
      </c>
      <c r="B33" s="130"/>
      <c r="C33" s="131"/>
      <c r="D33" s="124"/>
      <c r="E33" s="125"/>
      <c r="F33" s="126"/>
      <c r="G33" s="126"/>
      <c r="H33" s="124"/>
      <c r="I33" s="124"/>
      <c r="J33" s="124"/>
      <c r="K33" s="124"/>
      <c r="L33" s="127"/>
      <c r="M33" s="127"/>
      <c r="N33" s="132">
        <f>N32/28</f>
        <v>0</v>
      </c>
    </row>
    <row r="34" spans="1:14" s="22" customFormat="1" ht="55.2" x14ac:dyDescent="0.3">
      <c r="A34" s="11">
        <v>2</v>
      </c>
      <c r="B34" s="133" t="s">
        <v>295</v>
      </c>
      <c r="C34" s="80" t="s">
        <v>291</v>
      </c>
      <c r="D34" s="81" t="s">
        <v>31</v>
      </c>
      <c r="E34" s="15" t="b">
        <v>0</v>
      </c>
      <c r="F34" s="16" t="b">
        <f ca="1">IF(OR(Table13[[#This Row],[S]]=TRUE,Table13[[#This Row],[N/A]]=TRUE),FALSE,TRUE)</f>
        <v>0</v>
      </c>
      <c r="G34" s="16" t="b">
        <f ca="1">IF(OR(Table13[[#This Row],[S]]=TRUE,Table13[[#This Row],[N/A]]=TRUE),FALSE,TRUE)</f>
        <v>0</v>
      </c>
      <c r="H34" s="17"/>
      <c r="I34" s="18"/>
      <c r="J34" s="17"/>
      <c r="K34" s="18"/>
      <c r="L34" s="19"/>
      <c r="M34" s="94"/>
      <c r="N34" s="95"/>
    </row>
    <row r="35" spans="1:14" ht="27.6" x14ac:dyDescent="0.3">
      <c r="A35" s="23"/>
      <c r="B35" s="31"/>
      <c r="C35" s="84"/>
      <c r="D35" s="81" t="s">
        <v>32</v>
      </c>
      <c r="E35" s="15" t="b">
        <v>0</v>
      </c>
      <c r="F35" s="16" t="b">
        <f ca="1">IF(OR(Table13[[#This Row],[S]]=TRUE,Table13[[#This Row],[N/A]]=TRUE),FALSE,TRUE)</f>
        <v>0</v>
      </c>
      <c r="G35" s="16" t="b">
        <f ca="1">IF(OR(Table13[[#This Row],[S]]=TRUE,Table13[[#This Row],[N/A]]=TRUE),FALSE,TRUE)</f>
        <v>0</v>
      </c>
      <c r="I35" s="134"/>
      <c r="K35" s="134"/>
      <c r="M35" s="135"/>
      <c r="N35" s="136"/>
    </row>
    <row r="36" spans="1:14" ht="27.6" x14ac:dyDescent="0.3">
      <c r="A36" s="23"/>
      <c r="B36" s="31"/>
      <c r="C36" s="84"/>
      <c r="D36" s="81" t="s">
        <v>33</v>
      </c>
      <c r="E36" s="15" t="b">
        <v>0</v>
      </c>
      <c r="F36" s="16" t="b">
        <f ca="1">IF(OR(Table13[[#This Row],[S]]=TRUE,Table13[[#This Row],[N/A]]=TRUE),FALSE,TRUE)</f>
        <v>0</v>
      </c>
      <c r="G36" s="16" t="b">
        <f ca="1">IF(OR(Table13[[#This Row],[S]]=TRUE,Table13[[#This Row],[N/A]]=TRUE),FALSE,TRUE)</f>
        <v>0</v>
      </c>
      <c r="H36" s="97" t="b">
        <v>0</v>
      </c>
      <c r="I36" s="97" t="b">
        <v>0</v>
      </c>
      <c r="J36" s="96" t="b">
        <v>0</v>
      </c>
      <c r="K36" s="97" t="b">
        <v>0</v>
      </c>
      <c r="L36" s="87">
        <v>0</v>
      </c>
      <c r="M36" s="98">
        <v>2</v>
      </c>
      <c r="N36" s="99">
        <f>Table13[[#This Row],[WF]]*Table13[[#This Row],[PTS]]</f>
        <v>0</v>
      </c>
    </row>
    <row r="37" spans="1:14" ht="27.6" x14ac:dyDescent="0.3">
      <c r="A37" s="23"/>
      <c r="B37" s="31"/>
      <c r="C37" s="84"/>
      <c r="D37" s="81" t="s">
        <v>34</v>
      </c>
      <c r="E37" s="15" t="b">
        <v>0</v>
      </c>
      <c r="F37" s="16" t="b">
        <f ca="1">IF(OR(Table13[[#This Row],[S]]=TRUE,Table13[[#This Row],[N/A]]=TRUE),FALSE,TRUE)</f>
        <v>0</v>
      </c>
      <c r="G37" s="16" t="b">
        <f ca="1">IF(OR(Table13[[#This Row],[S]]=TRUE,Table13[[#This Row],[N/A]]=TRUE),FALSE,TRUE)</f>
        <v>0</v>
      </c>
      <c r="H37" s="31"/>
      <c r="I37" s="24"/>
      <c r="J37" s="31"/>
      <c r="K37" s="24"/>
      <c r="L37" s="32"/>
      <c r="M37" s="135"/>
      <c r="N37" s="136"/>
    </row>
    <row r="38" spans="1:14" ht="27.6" x14ac:dyDescent="0.3">
      <c r="A38" s="23"/>
      <c r="B38" s="31"/>
      <c r="C38" s="84"/>
      <c r="D38" s="81" t="s">
        <v>276</v>
      </c>
      <c r="E38" s="15" t="b">
        <v>0</v>
      </c>
      <c r="F38" s="16" t="b">
        <f ca="1">IF(OR(Table13[[#This Row],[S]]=TRUE,Table13[[#This Row],[N/A]]=TRUE),FALSE,TRUE)</f>
        <v>0</v>
      </c>
      <c r="G38" s="16" t="b">
        <f ca="1">IF(OR(Table13[[#This Row],[S]]=TRUE,Table13[[#This Row],[N/A]]=TRUE),FALSE,TRUE)</f>
        <v>0</v>
      </c>
      <c r="H38" s="31"/>
      <c r="I38" s="24"/>
      <c r="J38" s="31"/>
      <c r="K38" s="24"/>
      <c r="L38" s="32"/>
      <c r="M38" s="135"/>
      <c r="N38" s="136"/>
    </row>
    <row r="39" spans="1:14" x14ac:dyDescent="0.3">
      <c r="A39" s="23"/>
      <c r="B39" s="31"/>
      <c r="C39" s="84"/>
      <c r="D39" s="81" t="s">
        <v>277</v>
      </c>
      <c r="E39" s="15" t="b">
        <v>0</v>
      </c>
      <c r="F39" s="16" t="b">
        <f ca="1">IF(OR(Table13[[#This Row],[S]]=TRUE,Table13[[#This Row],[N/A]]=TRUE),FALSE,TRUE)</f>
        <v>0</v>
      </c>
      <c r="G39" s="16" t="b">
        <f ca="1">IF(OR(Table13[[#This Row],[S]]=TRUE,Table13[[#This Row],[N/A]]=TRUE),FALSE,TRUE)</f>
        <v>0</v>
      </c>
      <c r="H39" s="31"/>
      <c r="I39" s="102"/>
      <c r="J39" s="31"/>
      <c r="K39" s="102"/>
      <c r="L39" s="32"/>
      <c r="M39" s="137"/>
      <c r="N39" s="105"/>
    </row>
    <row r="40" spans="1:14" x14ac:dyDescent="0.3">
      <c r="A40" s="23"/>
      <c r="B40" s="31"/>
      <c r="C40" s="106" t="s">
        <v>17</v>
      </c>
      <c r="D40" s="38"/>
      <c r="E40" s="39"/>
      <c r="F40" s="40"/>
      <c r="G40" s="40"/>
      <c r="H40" s="41"/>
      <c r="I40" s="41"/>
      <c r="J40" s="41"/>
      <c r="K40" s="41"/>
      <c r="L40" s="42"/>
      <c r="M40" s="43"/>
      <c r="N40" s="44"/>
    </row>
    <row r="41" spans="1:14" x14ac:dyDescent="0.3">
      <c r="A41" s="23"/>
      <c r="B41" s="31"/>
      <c r="C41" s="108"/>
      <c r="D41" s="46"/>
      <c r="E41" s="47"/>
      <c r="F41" s="48"/>
      <c r="G41" s="48"/>
      <c r="H41" s="49"/>
      <c r="I41" s="49"/>
      <c r="J41" s="49"/>
      <c r="K41" s="49"/>
      <c r="L41" s="50"/>
      <c r="M41" s="51"/>
      <c r="N41" s="52"/>
    </row>
    <row r="42" spans="1:14" ht="14.55" customHeight="1" x14ac:dyDescent="0.3">
      <c r="A42" s="23"/>
      <c r="B42" s="31"/>
      <c r="C42" s="53" t="s">
        <v>14</v>
      </c>
      <c r="D42" s="54" t="s">
        <v>171</v>
      </c>
      <c r="E42" s="55"/>
      <c r="F42" s="56"/>
      <c r="G42" s="56"/>
      <c r="H42" s="57"/>
      <c r="I42" s="57"/>
      <c r="J42" s="57"/>
      <c r="K42" s="57"/>
      <c r="L42" s="58"/>
      <c r="M42" s="59"/>
      <c r="N42" s="60"/>
    </row>
    <row r="43" spans="1:14" ht="14.55" customHeight="1" x14ac:dyDescent="0.3">
      <c r="A43" s="23"/>
      <c r="B43" s="31"/>
      <c r="C43" s="117" t="s">
        <v>15</v>
      </c>
      <c r="D43" s="91" t="s">
        <v>172</v>
      </c>
      <c r="E43" s="71"/>
      <c r="F43" s="72"/>
      <c r="G43" s="72"/>
      <c r="H43" s="73"/>
      <c r="I43" s="73"/>
      <c r="J43" s="73"/>
      <c r="K43" s="73"/>
      <c r="L43" s="74"/>
      <c r="M43" s="75"/>
      <c r="N43" s="76"/>
    </row>
    <row r="44" spans="1:14" ht="14.55" customHeight="1" x14ac:dyDescent="0.3">
      <c r="A44" s="23"/>
      <c r="B44" s="31"/>
      <c r="C44" s="110" t="s">
        <v>16</v>
      </c>
      <c r="D44" s="62" t="s">
        <v>173</v>
      </c>
      <c r="E44" s="119"/>
      <c r="F44" s="120"/>
      <c r="G44" s="120"/>
      <c r="H44" s="111"/>
      <c r="I44" s="111"/>
      <c r="J44" s="111"/>
      <c r="K44" s="111"/>
      <c r="L44" s="112"/>
      <c r="M44" s="138"/>
      <c r="N44" s="114"/>
    </row>
    <row r="45" spans="1:14" ht="44.55" customHeight="1" x14ac:dyDescent="0.3">
      <c r="A45" s="23"/>
      <c r="B45" s="31"/>
      <c r="C45" s="80" t="s">
        <v>278</v>
      </c>
      <c r="D45" s="92" t="s">
        <v>35</v>
      </c>
      <c r="E45" s="15" t="b">
        <v>0</v>
      </c>
      <c r="F45" s="16" t="b">
        <f ca="1">IF(OR(Table13[[#This Row],[S]]=TRUE,Table13[[#This Row],[N/A]]=TRUE),FALSE,TRUE)</f>
        <v>0</v>
      </c>
      <c r="G45" s="16" t="b">
        <f ca="1">IF(OR(Table13[[#This Row],[S]]=TRUE,Table13[[#This Row],[N/A]]=TRUE),FALSE,TRUE)</f>
        <v>0</v>
      </c>
      <c r="H45" s="93"/>
      <c r="I45" s="18"/>
      <c r="J45" s="17"/>
      <c r="K45" s="18"/>
      <c r="L45" s="19"/>
      <c r="M45" s="94"/>
      <c r="N45" s="95"/>
    </row>
    <row r="46" spans="1:14" ht="27.6" x14ac:dyDescent="0.3">
      <c r="A46" s="23"/>
      <c r="B46" s="31"/>
      <c r="C46" s="84"/>
      <c r="D46" s="2" t="s">
        <v>36</v>
      </c>
      <c r="E46" s="15" t="b">
        <v>0</v>
      </c>
      <c r="F46" s="16" t="b">
        <f ca="1">IF(OR(Table13[[#This Row],[S]]=TRUE,Table13[[#This Row],[N/A]]=TRUE),FALSE,TRUE)</f>
        <v>0</v>
      </c>
      <c r="G46" s="16" t="b">
        <f ca="1">IF(OR(Table13[[#This Row],[S]]=TRUE,Table13[[#This Row],[N/A]]=TRUE),FALSE,TRUE)</f>
        <v>0</v>
      </c>
      <c r="H46" s="97" t="b">
        <v>0</v>
      </c>
      <c r="I46" s="97" t="b">
        <v>0</v>
      </c>
      <c r="J46" s="96" t="b">
        <v>0</v>
      </c>
      <c r="K46" s="97" t="b">
        <v>0</v>
      </c>
      <c r="L46" s="87">
        <v>0</v>
      </c>
      <c r="M46" s="98">
        <v>2</v>
      </c>
      <c r="N46" s="99">
        <f>Table13[[#This Row],[WF]]*Table13[[#This Row],[PTS]]</f>
        <v>0</v>
      </c>
    </row>
    <row r="47" spans="1:14" ht="27.6" x14ac:dyDescent="0.3">
      <c r="A47" s="23"/>
      <c r="B47" s="31"/>
      <c r="C47" s="100"/>
      <c r="D47" s="92" t="s">
        <v>37</v>
      </c>
      <c r="E47" s="15" t="b">
        <v>0</v>
      </c>
      <c r="F47" s="16" t="b">
        <f ca="1">IF(OR(Table13[[#This Row],[S]]=TRUE,Table13[[#This Row],[N/A]]=TRUE),FALSE,TRUE)</f>
        <v>0</v>
      </c>
      <c r="G47" s="16" t="b">
        <f ca="1">IF(OR(Table13[[#This Row],[S]]=TRUE,Table13[[#This Row],[N/A]]=TRUE),FALSE,TRUE)</f>
        <v>0</v>
      </c>
      <c r="H47" s="101"/>
      <c r="I47" s="102"/>
      <c r="J47" s="103"/>
      <c r="K47" s="102"/>
      <c r="L47" s="104"/>
      <c r="M47" s="137"/>
      <c r="N47" s="105"/>
    </row>
    <row r="48" spans="1:14" x14ac:dyDescent="0.3">
      <c r="A48" s="23"/>
      <c r="B48" s="31"/>
      <c r="C48" s="106" t="s">
        <v>17</v>
      </c>
      <c r="D48" s="38"/>
      <c r="E48" s="39"/>
      <c r="F48" s="40"/>
      <c r="G48" s="40"/>
      <c r="H48" s="41"/>
      <c r="I48" s="41"/>
      <c r="J48" s="41"/>
      <c r="K48" s="41"/>
      <c r="L48" s="42"/>
      <c r="M48" s="43"/>
      <c r="N48" s="44"/>
    </row>
    <row r="49" spans="1:14" x14ac:dyDescent="0.3">
      <c r="A49" s="23"/>
      <c r="B49" s="31"/>
      <c r="C49" s="108"/>
      <c r="D49" s="46"/>
      <c r="E49" s="47"/>
      <c r="F49" s="48"/>
      <c r="G49" s="48"/>
      <c r="H49" s="49"/>
      <c r="I49" s="49"/>
      <c r="J49" s="49"/>
      <c r="K49" s="49"/>
      <c r="L49" s="50"/>
      <c r="M49" s="51"/>
      <c r="N49" s="52"/>
    </row>
    <row r="50" spans="1:14" ht="14.55" customHeight="1" x14ac:dyDescent="0.3">
      <c r="A50" s="23"/>
      <c r="B50" s="31"/>
      <c r="C50" s="110" t="s">
        <v>14</v>
      </c>
      <c r="D50" s="54" t="s">
        <v>174</v>
      </c>
      <c r="E50" s="119"/>
      <c r="F50" s="120"/>
      <c r="G50" s="120"/>
      <c r="H50" s="111"/>
      <c r="I50" s="111"/>
      <c r="J50" s="111"/>
      <c r="K50" s="111"/>
      <c r="L50" s="112"/>
      <c r="M50" s="138"/>
      <c r="N50" s="114"/>
    </row>
    <row r="51" spans="1:14" ht="14.55" customHeight="1" x14ac:dyDescent="0.3">
      <c r="A51" s="23"/>
      <c r="B51" s="31"/>
      <c r="C51" s="117" t="s">
        <v>15</v>
      </c>
      <c r="D51" s="91" t="s">
        <v>175</v>
      </c>
      <c r="E51" s="71"/>
      <c r="F51" s="72"/>
      <c r="G51" s="72"/>
      <c r="H51" s="73"/>
      <c r="I51" s="73"/>
      <c r="J51" s="73"/>
      <c r="K51" s="73"/>
      <c r="L51" s="74"/>
      <c r="M51" s="75"/>
      <c r="N51" s="76"/>
    </row>
    <row r="52" spans="1:14" ht="14.55" customHeight="1" x14ac:dyDescent="0.3">
      <c r="A52" s="23"/>
      <c r="B52" s="31"/>
      <c r="C52" s="117" t="s">
        <v>16</v>
      </c>
      <c r="D52" s="91" t="s">
        <v>176</v>
      </c>
      <c r="E52" s="71"/>
      <c r="F52" s="72"/>
      <c r="G52" s="72"/>
      <c r="H52" s="73"/>
      <c r="I52" s="73"/>
      <c r="J52" s="73"/>
      <c r="K52" s="73"/>
      <c r="L52" s="74"/>
      <c r="M52" s="75"/>
      <c r="N52" s="76"/>
    </row>
    <row r="53" spans="1:14" ht="41.4" x14ac:dyDescent="0.3">
      <c r="A53" s="23"/>
      <c r="B53" s="31"/>
      <c r="C53" s="139" t="s">
        <v>38</v>
      </c>
      <c r="D53" s="2" t="s">
        <v>39</v>
      </c>
      <c r="E53" s="15" t="b">
        <v>0</v>
      </c>
      <c r="F53" s="16" t="b">
        <f ca="1">IF(OR(Table13[[#This Row],[S]]=TRUE,Table13[[#This Row],[N/A]]=TRUE),FALSE,TRUE)</f>
        <v>0</v>
      </c>
      <c r="G53" s="16" t="b">
        <f ca="1">IF(OR(Table13[[#This Row],[S]]=TRUE,Table13[[#This Row],[N/A]]=TRUE),FALSE,TRUE)</f>
        <v>0</v>
      </c>
      <c r="H53" s="17"/>
      <c r="I53" s="18"/>
      <c r="J53" s="17"/>
      <c r="K53" s="18"/>
      <c r="L53" s="19"/>
      <c r="M53" s="135"/>
      <c r="N53" s="140"/>
    </row>
    <row r="54" spans="1:14" ht="33" customHeight="1" x14ac:dyDescent="0.3">
      <c r="A54" s="23"/>
      <c r="B54" s="31"/>
      <c r="C54" s="84"/>
      <c r="D54" s="92" t="s">
        <v>40</v>
      </c>
      <c r="E54" s="15" t="b">
        <v>0</v>
      </c>
      <c r="F54" s="16" t="b">
        <f ca="1">IF(OR(Table13[[#This Row],[S]]=TRUE,Table13[[#This Row],[N/A]]=TRUE),FALSE,TRUE)</f>
        <v>0</v>
      </c>
      <c r="G54" s="16" t="b">
        <f ca="1">IF(OR(Table13[[#This Row],[S]]=TRUE,Table13[[#This Row],[N/A]]=TRUE),FALSE,TRUE)</f>
        <v>0</v>
      </c>
      <c r="H54" s="27" t="b">
        <v>0</v>
      </c>
      <c r="I54" s="27" t="b">
        <v>0</v>
      </c>
      <c r="J54" s="26" t="b">
        <v>0</v>
      </c>
      <c r="K54" s="27" t="b">
        <v>0</v>
      </c>
      <c r="L54" s="28">
        <v>0</v>
      </c>
      <c r="M54" s="141">
        <v>2</v>
      </c>
      <c r="N54" s="142">
        <f>Table13[[#This Row],[WF]]*Table13[[#This Row],[PTS]]</f>
        <v>0</v>
      </c>
    </row>
    <row r="55" spans="1:14" ht="27.6" x14ac:dyDescent="0.3">
      <c r="A55" s="23"/>
      <c r="B55" s="31"/>
      <c r="C55" s="84"/>
      <c r="D55" s="92" t="s">
        <v>41</v>
      </c>
      <c r="E55" s="15" t="b">
        <v>0</v>
      </c>
      <c r="F55" s="16" t="b">
        <f ca="1">IF(OR(Table13[[#This Row],[S]]=TRUE,Table13[[#This Row],[N/A]]=TRUE),FALSE,TRUE)</f>
        <v>0</v>
      </c>
      <c r="G55" s="16" t="b">
        <f ca="1">IF(OR(Table13[[#This Row],[S]]=TRUE,Table13[[#This Row],[N/A]]=TRUE),FALSE,TRUE)</f>
        <v>0</v>
      </c>
      <c r="H55" s="31"/>
      <c r="I55" s="24"/>
      <c r="J55" s="31"/>
      <c r="K55" s="24"/>
      <c r="L55" s="32"/>
      <c r="M55" s="135"/>
      <c r="N55" s="136"/>
    </row>
    <row r="56" spans="1:14" ht="27.6" x14ac:dyDescent="0.3">
      <c r="A56" s="23"/>
      <c r="B56" s="31"/>
      <c r="C56" s="84"/>
      <c r="D56" s="92" t="s">
        <v>42</v>
      </c>
      <c r="E56" s="35" t="b">
        <v>0</v>
      </c>
      <c r="F56" s="36" t="b">
        <f ca="1">IF(OR(Table13[[#This Row],[S]]=TRUE,Table13[[#This Row],[N/A]]=TRUE),FALSE,TRUE)</f>
        <v>0</v>
      </c>
      <c r="G56" s="36" t="b">
        <f ca="1">IF(OR(Table13[[#This Row],[S]]=TRUE,Table13[[#This Row],[N/A]]=TRUE),FALSE,TRUE)</f>
        <v>0</v>
      </c>
      <c r="H56" s="31"/>
      <c r="I56" s="24"/>
      <c r="J56" s="31"/>
      <c r="K56" s="24"/>
      <c r="L56" s="32"/>
      <c r="M56" s="137"/>
      <c r="N56" s="143"/>
    </row>
    <row r="57" spans="1:14" x14ac:dyDescent="0.3">
      <c r="A57" s="23"/>
      <c r="B57" s="31"/>
      <c r="C57" s="106" t="s">
        <v>17</v>
      </c>
      <c r="D57" s="38"/>
      <c r="E57" s="39"/>
      <c r="F57" s="40"/>
      <c r="G57" s="40"/>
      <c r="H57" s="41"/>
      <c r="I57" s="41"/>
      <c r="J57" s="41"/>
      <c r="K57" s="41"/>
      <c r="L57" s="42"/>
      <c r="M57" s="43"/>
      <c r="N57" s="44"/>
    </row>
    <row r="58" spans="1:14" x14ac:dyDescent="0.3">
      <c r="A58" s="23"/>
      <c r="B58" s="31"/>
      <c r="C58" s="108"/>
      <c r="D58" s="46"/>
      <c r="E58" s="47"/>
      <c r="F58" s="48"/>
      <c r="G58" s="48"/>
      <c r="H58" s="49"/>
      <c r="I58" s="49"/>
      <c r="J58" s="49"/>
      <c r="K58" s="49"/>
      <c r="L58" s="50"/>
      <c r="M58" s="51"/>
      <c r="N58" s="52"/>
    </row>
    <row r="59" spans="1:14" ht="15.6" customHeight="1" x14ac:dyDescent="0.3">
      <c r="A59" s="23"/>
      <c r="B59" s="31"/>
      <c r="C59" s="144" t="s">
        <v>14</v>
      </c>
      <c r="D59" s="54" t="s">
        <v>264</v>
      </c>
      <c r="E59" s="145"/>
      <c r="F59" s="146"/>
      <c r="G59" s="146"/>
      <c r="H59" s="147"/>
      <c r="I59" s="147"/>
      <c r="J59" s="147"/>
      <c r="K59" s="147"/>
      <c r="L59" s="148"/>
      <c r="M59" s="149"/>
      <c r="N59" s="150"/>
    </row>
    <row r="60" spans="1:14" ht="15.6" customHeight="1" x14ac:dyDescent="0.3">
      <c r="A60" s="23"/>
      <c r="B60" s="31"/>
      <c r="C60" s="115"/>
      <c r="D60" s="62" t="s">
        <v>265</v>
      </c>
      <c r="E60" s="63"/>
      <c r="F60" s="64"/>
      <c r="G60" s="64"/>
      <c r="H60" s="65"/>
      <c r="I60" s="65"/>
      <c r="J60" s="65"/>
      <c r="K60" s="65"/>
      <c r="L60" s="66"/>
      <c r="M60" s="67"/>
      <c r="N60" s="68"/>
    </row>
    <row r="61" spans="1:14" ht="14.4" customHeight="1" x14ac:dyDescent="0.3">
      <c r="A61" s="23"/>
      <c r="B61" s="31"/>
      <c r="C61" s="144" t="s">
        <v>15</v>
      </c>
      <c r="D61" s="54" t="s">
        <v>177</v>
      </c>
      <c r="E61" s="145"/>
      <c r="F61" s="146"/>
      <c r="G61" s="146"/>
      <c r="H61" s="147"/>
      <c r="I61" s="147"/>
      <c r="J61" s="147"/>
      <c r="K61" s="147"/>
      <c r="L61" s="148"/>
      <c r="M61" s="149"/>
      <c r="N61" s="150"/>
    </row>
    <row r="62" spans="1:14" x14ac:dyDescent="0.3">
      <c r="A62" s="23"/>
      <c r="B62" s="31"/>
      <c r="C62" s="144" t="s">
        <v>16</v>
      </c>
      <c r="D62" s="54" t="s">
        <v>178</v>
      </c>
      <c r="E62" s="145"/>
      <c r="F62" s="146"/>
      <c r="G62" s="146"/>
      <c r="H62" s="147"/>
      <c r="I62" s="147"/>
      <c r="J62" s="147"/>
      <c r="K62" s="147"/>
      <c r="L62" s="148"/>
      <c r="M62" s="149"/>
      <c r="N62" s="150"/>
    </row>
    <row r="63" spans="1:14" ht="14.55" customHeight="1" x14ac:dyDescent="0.3">
      <c r="A63" s="121" t="s">
        <v>302</v>
      </c>
      <c r="B63" s="122"/>
      <c r="C63" s="123"/>
      <c r="D63" s="124"/>
      <c r="E63" s="125"/>
      <c r="F63" s="126"/>
      <c r="G63" s="126"/>
      <c r="H63" s="124"/>
      <c r="I63" s="124"/>
      <c r="J63" s="124"/>
      <c r="K63" s="124"/>
      <c r="L63" s="127"/>
      <c r="M63" s="151"/>
      <c r="N63" s="128">
        <f>SUM(N36,N46,N54)</f>
        <v>0</v>
      </c>
    </row>
    <row r="64" spans="1:14" ht="14.55" customHeight="1" x14ac:dyDescent="0.3">
      <c r="A64" s="121" t="s">
        <v>303</v>
      </c>
      <c r="B64" s="130"/>
      <c r="C64" s="131"/>
      <c r="D64" s="124"/>
      <c r="E64" s="125"/>
      <c r="F64" s="126"/>
      <c r="G64" s="126"/>
      <c r="H64" s="124"/>
      <c r="I64" s="124"/>
      <c r="J64" s="124"/>
      <c r="K64" s="124"/>
      <c r="L64" s="127"/>
      <c r="M64" s="151"/>
      <c r="N64" s="132">
        <f>N63/24</f>
        <v>0</v>
      </c>
    </row>
    <row r="65" spans="1:14" ht="55.2" x14ac:dyDescent="0.3">
      <c r="A65" s="11">
        <v>3</v>
      </c>
      <c r="B65" s="152" t="s">
        <v>297</v>
      </c>
      <c r="C65" s="80" t="s">
        <v>43</v>
      </c>
      <c r="D65" s="2" t="s">
        <v>279</v>
      </c>
      <c r="E65" s="15" t="b">
        <v>0</v>
      </c>
      <c r="F65" s="16" t="b">
        <f ca="1">IF(OR(Table13[[#This Row],[S]]=TRUE,Table13[[#This Row],[N/A]]=TRUE),FALSE,TRUE)</f>
        <v>0</v>
      </c>
      <c r="G65" s="16" t="b">
        <f ca="1">IF(OR(Table13[[#This Row],[S]]=TRUE,Table13[[#This Row],[N/A]]=TRUE),FALSE,TRUE)</f>
        <v>0</v>
      </c>
      <c r="H65" s="93"/>
      <c r="I65" s="18"/>
      <c r="J65" s="17"/>
      <c r="K65" s="18"/>
      <c r="L65" s="19"/>
      <c r="M65" s="94"/>
      <c r="N65" s="153"/>
    </row>
    <row r="66" spans="1:14" ht="31.05" customHeight="1" x14ac:dyDescent="0.3">
      <c r="A66" s="23"/>
      <c r="B66" s="31"/>
      <c r="C66" s="84"/>
      <c r="D66" s="92" t="s">
        <v>44</v>
      </c>
      <c r="E66" s="15" t="b">
        <v>0</v>
      </c>
      <c r="F66" s="16" t="b">
        <f ca="1">IF(OR(Table13[[#This Row],[S]]=TRUE,Table13[[#This Row],[N/A]]=TRUE),FALSE,TRUE)</f>
        <v>0</v>
      </c>
      <c r="G66" s="16" t="b">
        <f ca="1">IF(OR(Table13[[#This Row],[S]]=TRUE,Table13[[#This Row],[N/A]]=TRUE),FALSE,TRUE)</f>
        <v>0</v>
      </c>
      <c r="H66" s="155" t="b">
        <v>0</v>
      </c>
      <c r="I66" s="155" t="b">
        <v>0</v>
      </c>
      <c r="J66" s="154" t="b">
        <v>0</v>
      </c>
      <c r="K66" s="155" t="b">
        <v>0</v>
      </c>
      <c r="L66" s="32">
        <v>0</v>
      </c>
      <c r="M66" s="135">
        <v>1</v>
      </c>
      <c r="N66" s="140">
        <f>Table13[[#This Row],[WF]]*Table13[[#This Row],[PTS]]</f>
        <v>0</v>
      </c>
    </row>
    <row r="67" spans="1:14" ht="28.95" customHeight="1" x14ac:dyDescent="0.3">
      <c r="A67" s="23"/>
      <c r="B67" s="31"/>
      <c r="C67" s="84"/>
      <c r="D67" s="2" t="s">
        <v>45</v>
      </c>
      <c r="E67" s="15" t="b">
        <v>0</v>
      </c>
      <c r="F67" s="16" t="b">
        <f ca="1">IF(OR(Table13[[#This Row],[S]]=TRUE,Table13[[#This Row],[N/A]]=TRUE),FALSE,TRUE)</f>
        <v>0</v>
      </c>
      <c r="G67" s="16" t="b">
        <f ca="1">IF(OR(Table13[[#This Row],[S]]=TRUE,Table13[[#This Row],[N/A]]=TRUE),FALSE,TRUE)</f>
        <v>0</v>
      </c>
      <c r="H67" s="101"/>
      <c r="I67" s="102"/>
      <c r="J67" s="103"/>
      <c r="K67" s="102"/>
      <c r="L67" s="104"/>
      <c r="M67" s="135"/>
      <c r="N67" s="140"/>
    </row>
    <row r="68" spans="1:14" x14ac:dyDescent="0.3">
      <c r="A68" s="23"/>
      <c r="B68" s="31"/>
      <c r="C68" s="106" t="s">
        <v>17</v>
      </c>
      <c r="D68" s="38"/>
      <c r="E68" s="39"/>
      <c r="F68" s="40"/>
      <c r="G68" s="40"/>
      <c r="H68" s="41"/>
      <c r="I68" s="41"/>
      <c r="J68" s="41"/>
      <c r="K68" s="41"/>
      <c r="L68" s="42"/>
      <c r="M68" s="107"/>
      <c r="N68" s="44"/>
    </row>
    <row r="69" spans="1:14" x14ac:dyDescent="0.3">
      <c r="A69" s="23"/>
      <c r="B69" s="31"/>
      <c r="C69" s="108"/>
      <c r="D69" s="46"/>
      <c r="E69" s="47"/>
      <c r="F69" s="48"/>
      <c r="G69" s="48"/>
      <c r="H69" s="49"/>
      <c r="I69" s="49"/>
      <c r="J69" s="49"/>
      <c r="K69" s="49"/>
      <c r="L69" s="50"/>
      <c r="M69" s="109"/>
      <c r="N69" s="52"/>
    </row>
    <row r="70" spans="1:14" s="22" customFormat="1" ht="12" x14ac:dyDescent="0.3">
      <c r="A70" s="156"/>
      <c r="B70" s="157"/>
      <c r="C70" s="53" t="s">
        <v>14</v>
      </c>
      <c r="D70" s="54" t="s">
        <v>293</v>
      </c>
      <c r="E70" s="55"/>
      <c r="F70" s="56"/>
      <c r="G70" s="56"/>
      <c r="H70" s="57"/>
      <c r="I70" s="57"/>
      <c r="J70" s="57"/>
      <c r="K70" s="57"/>
      <c r="L70" s="58"/>
      <c r="M70" s="158"/>
      <c r="N70" s="60"/>
    </row>
    <row r="71" spans="1:14" s="22" customFormat="1" x14ac:dyDescent="0.3">
      <c r="A71" s="23"/>
      <c r="B71" s="31"/>
      <c r="C71" s="115"/>
      <c r="D71" s="159" t="s">
        <v>292</v>
      </c>
      <c r="E71" s="63"/>
      <c r="F71" s="64"/>
      <c r="G71" s="64"/>
      <c r="H71" s="65"/>
      <c r="I71" s="65"/>
      <c r="J71" s="65"/>
      <c r="K71" s="65"/>
      <c r="L71" s="66"/>
      <c r="M71" s="116"/>
      <c r="N71" s="68"/>
    </row>
    <row r="72" spans="1:14" s="22" customFormat="1" ht="12" x14ac:dyDescent="0.3">
      <c r="A72" s="156"/>
      <c r="B72" s="157"/>
      <c r="C72" s="53" t="s">
        <v>15</v>
      </c>
      <c r="D72" s="160" t="s">
        <v>179</v>
      </c>
      <c r="E72" s="55"/>
      <c r="F72" s="56"/>
      <c r="G72" s="56"/>
      <c r="H72" s="57"/>
      <c r="I72" s="57"/>
      <c r="J72" s="57"/>
      <c r="K72" s="57"/>
      <c r="L72" s="58"/>
      <c r="M72" s="158"/>
      <c r="N72" s="60"/>
    </row>
    <row r="73" spans="1:14" s="22" customFormat="1" ht="12" x14ac:dyDescent="0.3">
      <c r="A73" s="156"/>
      <c r="B73" s="157"/>
      <c r="C73" s="53" t="s">
        <v>16</v>
      </c>
      <c r="D73" s="54" t="s">
        <v>266</v>
      </c>
      <c r="E73" s="55"/>
      <c r="F73" s="56"/>
      <c r="G73" s="56"/>
      <c r="H73" s="57"/>
      <c r="I73" s="57"/>
      <c r="J73" s="57"/>
      <c r="K73" s="57"/>
      <c r="L73" s="58"/>
      <c r="M73" s="158"/>
      <c r="N73" s="60"/>
    </row>
    <row r="74" spans="1:14" s="22" customFormat="1" ht="12" x14ac:dyDescent="0.3">
      <c r="A74" s="156"/>
      <c r="B74" s="157"/>
      <c r="C74" s="161"/>
      <c r="D74" s="162" t="s">
        <v>267</v>
      </c>
      <c r="E74" s="163"/>
      <c r="F74" s="164"/>
      <c r="G74" s="164"/>
      <c r="H74" s="165"/>
      <c r="I74" s="165"/>
      <c r="J74" s="165"/>
      <c r="K74" s="165"/>
      <c r="L74" s="166"/>
      <c r="M74" s="167"/>
      <c r="N74" s="168"/>
    </row>
    <row r="75" spans="1:14" ht="29.55" customHeight="1" x14ac:dyDescent="0.3">
      <c r="A75" s="23"/>
      <c r="B75" s="31"/>
      <c r="C75" s="139" t="s">
        <v>46</v>
      </c>
      <c r="D75" s="25" t="s">
        <v>47</v>
      </c>
      <c r="E75" s="15" t="b">
        <v>0</v>
      </c>
      <c r="F75" s="16" t="b">
        <f ca="1">IF(OR(Table13[[#This Row],[S]]=TRUE,Table13[[#This Row],[N/A]]=TRUE),FALSE,TRUE)</f>
        <v>0</v>
      </c>
      <c r="G75" s="16" t="b">
        <f ca="1">IF(OR(Table13[[#This Row],[S]]=TRUE,Table13[[#This Row],[N/A]]=TRUE),FALSE,TRUE)</f>
        <v>0</v>
      </c>
      <c r="H75" s="93"/>
      <c r="I75" s="18"/>
      <c r="J75" s="17"/>
      <c r="K75" s="18"/>
      <c r="L75" s="19"/>
      <c r="M75" s="95"/>
      <c r="N75" s="140"/>
    </row>
    <row r="76" spans="1:14" ht="27.6" x14ac:dyDescent="0.3">
      <c r="A76" s="23"/>
      <c r="B76" s="31"/>
      <c r="C76" s="84"/>
      <c r="D76" s="169" t="s">
        <v>48</v>
      </c>
      <c r="E76" s="15" t="b">
        <v>0</v>
      </c>
      <c r="F76" s="16" t="b">
        <f ca="1">IF(OR(Table13[[#This Row],[S]]=TRUE,Table13[[#This Row],[N/A]]=TRUE),FALSE,TRUE)</f>
        <v>0</v>
      </c>
      <c r="G76" s="16" t="b">
        <f ca="1">IF(OR(Table13[[#This Row],[S]]=TRUE,Table13[[#This Row],[N/A]]=TRUE),FALSE,TRUE)</f>
        <v>0</v>
      </c>
      <c r="H76" s="97" t="b">
        <v>0</v>
      </c>
      <c r="I76" s="97" t="b">
        <v>0</v>
      </c>
      <c r="J76" s="96" t="b">
        <v>0</v>
      </c>
      <c r="K76" s="97" t="b">
        <v>0</v>
      </c>
      <c r="L76" s="87">
        <v>0</v>
      </c>
      <c r="M76" s="98">
        <v>1</v>
      </c>
      <c r="N76" s="170">
        <f>Table13[[#This Row],[WF]]*Table13[[#This Row],[PTS]]</f>
        <v>0</v>
      </c>
    </row>
    <row r="77" spans="1:14" ht="27.6" x14ac:dyDescent="0.3">
      <c r="A77" s="23"/>
      <c r="B77" s="31"/>
      <c r="C77" s="84"/>
      <c r="D77" s="25" t="s">
        <v>49</v>
      </c>
      <c r="E77" s="15" t="b">
        <v>0</v>
      </c>
      <c r="F77" s="16" t="b">
        <f ca="1">IF(OR(Table13[[#This Row],[S]]=TRUE,Table13[[#This Row],[N/A]]=TRUE),FALSE,TRUE)</f>
        <v>0</v>
      </c>
      <c r="G77" s="16" t="b">
        <f ca="1">IF(OR(Table13[[#This Row],[S]]=TRUE,Table13[[#This Row],[N/A]]=TRUE),FALSE,TRUE)</f>
        <v>0</v>
      </c>
      <c r="H77" s="101"/>
      <c r="I77" s="102"/>
      <c r="J77" s="103"/>
      <c r="K77" s="102"/>
      <c r="L77" s="104"/>
      <c r="M77" s="136"/>
      <c r="N77" s="140"/>
    </row>
    <row r="78" spans="1:14" x14ac:dyDescent="0.3">
      <c r="A78" s="23"/>
      <c r="B78" s="31"/>
      <c r="C78" s="106" t="s">
        <v>17</v>
      </c>
      <c r="D78" s="38"/>
      <c r="E78" s="39"/>
      <c r="F78" s="40"/>
      <c r="G78" s="40"/>
      <c r="H78" s="41"/>
      <c r="I78" s="41"/>
      <c r="J78" s="41"/>
      <c r="K78" s="41"/>
      <c r="L78" s="42"/>
      <c r="M78" s="107"/>
      <c r="N78" s="44"/>
    </row>
    <row r="79" spans="1:14" x14ac:dyDescent="0.3">
      <c r="A79" s="23"/>
      <c r="B79" s="31"/>
      <c r="C79" s="108"/>
      <c r="D79" s="46"/>
      <c r="E79" s="47"/>
      <c r="F79" s="48"/>
      <c r="G79" s="48"/>
      <c r="H79" s="49"/>
      <c r="I79" s="49"/>
      <c r="J79" s="49"/>
      <c r="K79" s="49"/>
      <c r="L79" s="50"/>
      <c r="M79" s="109"/>
      <c r="N79" s="52"/>
    </row>
    <row r="80" spans="1:14" x14ac:dyDescent="0.3">
      <c r="A80" s="23"/>
      <c r="B80" s="31"/>
      <c r="C80" s="171" t="s">
        <v>14</v>
      </c>
      <c r="D80" s="54" t="s">
        <v>180</v>
      </c>
      <c r="E80" s="172"/>
      <c r="F80" s="173"/>
      <c r="G80" s="173"/>
      <c r="H80" s="174"/>
      <c r="I80" s="174"/>
      <c r="J80" s="174"/>
      <c r="K80" s="174"/>
      <c r="L80" s="175"/>
      <c r="M80" s="176"/>
      <c r="N80" s="177"/>
    </row>
    <row r="81" spans="1:14" x14ac:dyDescent="0.3">
      <c r="A81" s="23"/>
      <c r="B81" s="31"/>
      <c r="C81" s="144" t="s">
        <v>15</v>
      </c>
      <c r="D81" s="54" t="s">
        <v>181</v>
      </c>
      <c r="E81" s="145"/>
      <c r="F81" s="146"/>
      <c r="G81" s="146"/>
      <c r="H81" s="147"/>
      <c r="I81" s="147"/>
      <c r="J81" s="147"/>
      <c r="K81" s="147"/>
      <c r="L81" s="148"/>
      <c r="M81" s="178"/>
      <c r="N81" s="150"/>
    </row>
    <row r="82" spans="1:14" x14ac:dyDescent="0.3">
      <c r="A82" s="23"/>
      <c r="B82" s="31"/>
      <c r="C82" s="171" t="s">
        <v>16</v>
      </c>
      <c r="D82" s="91" t="s">
        <v>182</v>
      </c>
      <c r="E82" s="172"/>
      <c r="F82" s="173"/>
      <c r="G82" s="173"/>
      <c r="H82" s="174"/>
      <c r="I82" s="174"/>
      <c r="J82" s="174"/>
      <c r="K82" s="174"/>
      <c r="L82" s="175"/>
      <c r="M82" s="176"/>
      <c r="N82" s="177"/>
    </row>
    <row r="83" spans="1:14" ht="41.4" x14ac:dyDescent="0.3">
      <c r="A83" s="23"/>
      <c r="B83" s="31"/>
      <c r="C83" s="139" t="s">
        <v>50</v>
      </c>
      <c r="D83" s="2" t="s">
        <v>51</v>
      </c>
      <c r="E83" s="15" t="b">
        <v>0</v>
      </c>
      <c r="F83" s="16" t="b">
        <f ca="1">IF(OR(Table13[[#This Row],[S]]=TRUE,Table13[[#This Row],[N/A]]=TRUE),FALSE,TRUE)</f>
        <v>0</v>
      </c>
      <c r="G83" s="16" t="b">
        <f ca="1">IF(OR(Table13[[#This Row],[S]]=TRUE,Table13[[#This Row],[N/A]]=TRUE),FALSE,TRUE)</f>
        <v>0</v>
      </c>
      <c r="H83" s="93"/>
      <c r="I83" s="18"/>
      <c r="J83" s="17"/>
      <c r="K83" s="18"/>
      <c r="L83" s="19"/>
      <c r="M83" s="136"/>
      <c r="N83" s="140"/>
    </row>
    <row r="84" spans="1:14" ht="27.6" x14ac:dyDescent="0.3">
      <c r="A84" s="23"/>
      <c r="B84" s="31"/>
      <c r="C84" s="84"/>
      <c r="D84" s="92" t="s">
        <v>52</v>
      </c>
      <c r="E84" s="15" t="b">
        <v>0</v>
      </c>
      <c r="F84" s="16" t="b">
        <f ca="1">IF(OR(Table13[[#This Row],[S]]=TRUE,Table13[[#This Row],[N/A]]=TRUE),FALSE,TRUE)</f>
        <v>0</v>
      </c>
      <c r="G84" s="16" t="b">
        <f ca="1">IF(OR(Table13[[#This Row],[S]]=TRUE,Table13[[#This Row],[N/A]]=TRUE),FALSE,TRUE)</f>
        <v>0</v>
      </c>
      <c r="H84" s="97" t="b">
        <v>0</v>
      </c>
      <c r="I84" s="97" t="b">
        <v>0</v>
      </c>
      <c r="J84" s="96" t="b">
        <v>0</v>
      </c>
      <c r="K84" s="97" t="b">
        <v>0</v>
      </c>
      <c r="L84" s="87">
        <v>0</v>
      </c>
      <c r="M84" s="98">
        <v>1</v>
      </c>
      <c r="N84" s="170">
        <f>Table13[[#This Row],[WF]]*Table13[[#This Row],[PTS]]</f>
        <v>0</v>
      </c>
    </row>
    <row r="85" spans="1:14" ht="27.6" x14ac:dyDescent="0.3">
      <c r="A85" s="23"/>
      <c r="B85" s="31"/>
      <c r="C85" s="84"/>
      <c r="D85" s="2" t="s">
        <v>53</v>
      </c>
      <c r="E85" s="15" t="b">
        <v>0</v>
      </c>
      <c r="F85" s="16" t="b">
        <f ca="1">IF(OR(Table13[[#This Row],[S]]=TRUE,Table13[[#This Row],[N/A]]=TRUE),FALSE,TRUE)</f>
        <v>0</v>
      </c>
      <c r="G85" s="16" t="b">
        <f ca="1">IF(OR(Table13[[#This Row],[S]]=TRUE,Table13[[#This Row],[N/A]]=TRUE),FALSE,TRUE)</f>
        <v>0</v>
      </c>
      <c r="H85" s="101"/>
      <c r="I85" s="102"/>
      <c r="J85" s="103"/>
      <c r="K85" s="102"/>
      <c r="L85" s="104"/>
      <c r="M85" s="136"/>
      <c r="N85" s="140"/>
    </row>
    <row r="86" spans="1:14" x14ac:dyDescent="0.3">
      <c r="A86" s="23"/>
      <c r="B86" s="31"/>
      <c r="C86" s="106" t="s">
        <v>17</v>
      </c>
      <c r="D86" s="38"/>
      <c r="E86" s="39"/>
      <c r="F86" s="40"/>
      <c r="G86" s="40"/>
      <c r="H86" s="41"/>
      <c r="I86" s="41"/>
      <c r="J86" s="41"/>
      <c r="K86" s="41"/>
      <c r="L86" s="42"/>
      <c r="M86" s="107"/>
      <c r="N86" s="44"/>
    </row>
    <row r="87" spans="1:14" x14ac:dyDescent="0.3">
      <c r="A87" s="23"/>
      <c r="B87" s="31"/>
      <c r="C87" s="108"/>
      <c r="D87" s="46"/>
      <c r="E87" s="47"/>
      <c r="F87" s="48"/>
      <c r="G87" s="48"/>
      <c r="H87" s="49"/>
      <c r="I87" s="49"/>
      <c r="J87" s="49"/>
      <c r="K87" s="49"/>
      <c r="L87" s="50"/>
      <c r="M87" s="109"/>
      <c r="N87" s="52"/>
    </row>
    <row r="88" spans="1:14" x14ac:dyDescent="0.3">
      <c r="A88" s="23"/>
      <c r="B88" s="31"/>
      <c r="C88" s="144" t="s">
        <v>14</v>
      </c>
      <c r="D88" s="54" t="s">
        <v>268</v>
      </c>
      <c r="E88" s="145"/>
      <c r="F88" s="146"/>
      <c r="G88" s="146"/>
      <c r="H88" s="147"/>
      <c r="I88" s="147"/>
      <c r="J88" s="147"/>
      <c r="K88" s="147"/>
      <c r="L88" s="148"/>
      <c r="M88" s="178"/>
      <c r="N88" s="150"/>
    </row>
    <row r="89" spans="1:14" x14ac:dyDescent="0.3">
      <c r="A89" s="23"/>
      <c r="B89" s="31"/>
      <c r="C89" s="115"/>
      <c r="D89" s="62" t="s">
        <v>269</v>
      </c>
      <c r="E89" s="63"/>
      <c r="F89" s="64"/>
      <c r="G89" s="64"/>
      <c r="H89" s="65"/>
      <c r="I89" s="65"/>
      <c r="J89" s="65"/>
      <c r="K89" s="65"/>
      <c r="L89" s="66"/>
      <c r="M89" s="116"/>
      <c r="N89" s="68"/>
    </row>
    <row r="90" spans="1:14" x14ac:dyDescent="0.3">
      <c r="A90" s="23"/>
      <c r="B90" s="31"/>
      <c r="C90" s="144" t="s">
        <v>15</v>
      </c>
      <c r="D90" s="54" t="s">
        <v>183</v>
      </c>
      <c r="E90" s="145"/>
      <c r="F90" s="146"/>
      <c r="G90" s="146"/>
      <c r="H90" s="147"/>
      <c r="I90" s="147"/>
      <c r="J90" s="147"/>
      <c r="K90" s="147"/>
      <c r="L90" s="148"/>
      <c r="M90" s="178"/>
      <c r="N90" s="150"/>
    </row>
    <row r="91" spans="1:14" x14ac:dyDescent="0.3">
      <c r="A91" s="23"/>
      <c r="B91" s="31"/>
      <c r="C91" s="171" t="s">
        <v>16</v>
      </c>
      <c r="D91" s="91" t="s">
        <v>184</v>
      </c>
      <c r="E91" s="172"/>
      <c r="F91" s="173"/>
      <c r="G91" s="173"/>
      <c r="H91" s="174"/>
      <c r="I91" s="174"/>
      <c r="J91" s="174"/>
      <c r="K91" s="174"/>
      <c r="L91" s="175"/>
      <c r="M91" s="176"/>
      <c r="N91" s="177"/>
    </row>
    <row r="92" spans="1:14" ht="34.950000000000003" customHeight="1" x14ac:dyDescent="0.3">
      <c r="A92" s="23"/>
      <c r="B92" s="31"/>
      <c r="C92" s="139" t="s">
        <v>54</v>
      </c>
      <c r="D92" s="2" t="s">
        <v>55</v>
      </c>
      <c r="E92" s="15" t="b">
        <v>0</v>
      </c>
      <c r="F92" s="16" t="b">
        <f ca="1">IF(OR(Table13[[#This Row],[S]]=TRUE,Table13[[#This Row],[N/A]]=TRUE),FALSE,TRUE)</f>
        <v>0</v>
      </c>
      <c r="G92" s="16" t="b">
        <f ca="1">IF(OR(Table13[[#This Row],[S]]=TRUE,Table13[[#This Row],[N/A]]=TRUE),FALSE,TRUE)</f>
        <v>0</v>
      </c>
      <c r="H92" s="93"/>
      <c r="I92" s="18"/>
      <c r="J92" s="17"/>
      <c r="K92" s="18"/>
      <c r="L92" s="19"/>
      <c r="M92" s="136"/>
      <c r="N92" s="140"/>
    </row>
    <row r="93" spans="1:14" x14ac:dyDescent="0.3">
      <c r="A93" s="23"/>
      <c r="B93" s="31"/>
      <c r="C93" s="84"/>
      <c r="D93" s="92" t="s">
        <v>56</v>
      </c>
      <c r="E93" s="15" t="b">
        <v>0</v>
      </c>
      <c r="F93" s="16" t="b">
        <f ca="1">IF(OR(Table13[[#This Row],[S]]=TRUE,Table13[[#This Row],[N/A]]=TRUE),FALSE,TRUE)</f>
        <v>0</v>
      </c>
      <c r="G93" s="16" t="b">
        <f ca="1">IF(OR(Table13[[#This Row],[S]]=TRUE,Table13[[#This Row],[N/A]]=TRUE),FALSE,TRUE)</f>
        <v>0</v>
      </c>
      <c r="H93" s="97" t="b">
        <v>0</v>
      </c>
      <c r="I93" s="97" t="b">
        <v>0</v>
      </c>
      <c r="J93" s="96" t="b">
        <v>0</v>
      </c>
      <c r="K93" s="97" t="b">
        <v>0</v>
      </c>
      <c r="L93" s="87">
        <v>0</v>
      </c>
      <c r="M93" s="98">
        <v>1</v>
      </c>
      <c r="N93" s="170">
        <f>Table13[[#This Row],[WF]]*Table13[[#This Row],[PTS]]</f>
        <v>0</v>
      </c>
    </row>
    <row r="94" spans="1:14" ht="27.6" x14ac:dyDescent="0.3">
      <c r="A94" s="23"/>
      <c r="B94" s="31"/>
      <c r="C94" s="84"/>
      <c r="D94" s="2" t="s">
        <v>57</v>
      </c>
      <c r="E94" s="15" t="b">
        <v>0</v>
      </c>
      <c r="F94" s="16" t="b">
        <f ca="1">IF(OR(Table13[[#This Row],[S]]=TRUE,Table13[[#This Row],[N/A]]=TRUE),FALSE,TRUE)</f>
        <v>0</v>
      </c>
      <c r="G94" s="16" t="b">
        <f ca="1">IF(OR(Table13[[#This Row],[S]]=TRUE,Table13[[#This Row],[N/A]]=TRUE),FALSE,TRUE)</f>
        <v>0</v>
      </c>
      <c r="H94" s="101"/>
      <c r="I94" s="102"/>
      <c r="J94" s="103"/>
      <c r="K94" s="102"/>
      <c r="L94" s="104"/>
      <c r="M94" s="136"/>
      <c r="N94" s="140"/>
    </row>
    <row r="95" spans="1:14" x14ac:dyDescent="0.3">
      <c r="A95" s="23"/>
      <c r="B95" s="31"/>
      <c r="C95" s="106" t="s">
        <v>17</v>
      </c>
      <c r="D95" s="38"/>
      <c r="E95" s="39"/>
      <c r="F95" s="40"/>
      <c r="G95" s="40"/>
      <c r="H95" s="41"/>
      <c r="I95" s="41"/>
      <c r="J95" s="41"/>
      <c r="K95" s="41"/>
      <c r="L95" s="42"/>
      <c r="M95" s="107"/>
      <c r="N95" s="44"/>
    </row>
    <row r="96" spans="1:14" x14ac:dyDescent="0.3">
      <c r="A96" s="23"/>
      <c r="B96" s="31"/>
      <c r="C96" s="108"/>
      <c r="D96" s="46"/>
      <c r="E96" s="47"/>
      <c r="F96" s="48"/>
      <c r="G96" s="48"/>
      <c r="H96" s="49"/>
      <c r="I96" s="49"/>
      <c r="J96" s="49"/>
      <c r="K96" s="49"/>
      <c r="L96" s="50"/>
      <c r="M96" s="109"/>
      <c r="N96" s="52"/>
    </row>
    <row r="97" spans="1:14" x14ac:dyDescent="0.3">
      <c r="A97" s="23"/>
      <c r="B97" s="31"/>
      <c r="C97" s="144" t="s">
        <v>14</v>
      </c>
      <c r="D97" s="54" t="s">
        <v>270</v>
      </c>
      <c r="E97" s="145"/>
      <c r="F97" s="146"/>
      <c r="G97" s="146"/>
      <c r="H97" s="147"/>
      <c r="I97" s="147"/>
      <c r="J97" s="147"/>
      <c r="K97" s="147"/>
      <c r="L97" s="148"/>
      <c r="M97" s="178"/>
      <c r="N97" s="150"/>
    </row>
    <row r="98" spans="1:14" x14ac:dyDescent="0.3">
      <c r="A98" s="23"/>
      <c r="B98" s="31"/>
      <c r="C98" s="115"/>
      <c r="D98" s="62" t="s">
        <v>271</v>
      </c>
      <c r="E98" s="63"/>
      <c r="F98" s="64"/>
      <c r="G98" s="64"/>
      <c r="H98" s="65"/>
      <c r="I98" s="65"/>
      <c r="J98" s="65"/>
      <c r="K98" s="65"/>
      <c r="L98" s="66"/>
      <c r="M98" s="116"/>
      <c r="N98" s="68"/>
    </row>
    <row r="99" spans="1:14" x14ac:dyDescent="0.3">
      <c r="A99" s="23"/>
      <c r="B99" s="31"/>
      <c r="C99" s="144" t="s">
        <v>15</v>
      </c>
      <c r="D99" s="54" t="s">
        <v>185</v>
      </c>
      <c r="E99" s="145"/>
      <c r="F99" s="146"/>
      <c r="G99" s="146"/>
      <c r="H99" s="147"/>
      <c r="I99" s="147"/>
      <c r="J99" s="147"/>
      <c r="K99" s="147"/>
      <c r="L99" s="148"/>
      <c r="M99" s="178"/>
      <c r="N99" s="150"/>
    </row>
    <row r="100" spans="1:14" x14ac:dyDescent="0.3">
      <c r="A100" s="23"/>
      <c r="B100" s="31"/>
      <c r="C100" s="171" t="s">
        <v>16</v>
      </c>
      <c r="D100" s="91" t="s">
        <v>186</v>
      </c>
      <c r="E100" s="172"/>
      <c r="F100" s="173"/>
      <c r="G100" s="173"/>
      <c r="H100" s="174"/>
      <c r="I100" s="174"/>
      <c r="J100" s="174"/>
      <c r="K100" s="174"/>
      <c r="L100" s="175"/>
      <c r="M100" s="176"/>
      <c r="N100" s="177"/>
    </row>
    <row r="101" spans="1:14" ht="30.45" customHeight="1" x14ac:dyDescent="0.3">
      <c r="A101" s="23"/>
      <c r="B101" s="31"/>
      <c r="C101" s="139" t="s">
        <v>58</v>
      </c>
      <c r="D101" s="2" t="s">
        <v>59</v>
      </c>
      <c r="E101" s="15" t="b">
        <v>0</v>
      </c>
      <c r="F101" s="16" t="b">
        <f ca="1">IF(OR(Table13[[#This Row],[S]]=TRUE,Table13[[#This Row],[N/A]]=TRUE),FALSE,TRUE)</f>
        <v>0</v>
      </c>
      <c r="G101" s="16" t="b">
        <f ca="1">IF(OR(Table13[[#This Row],[S]]=TRUE,Table13[[#This Row],[N/A]]=TRUE),FALSE,TRUE)</f>
        <v>0</v>
      </c>
      <c r="H101" s="93"/>
      <c r="I101" s="18"/>
      <c r="J101" s="17"/>
      <c r="K101" s="18"/>
      <c r="L101" s="19"/>
      <c r="M101" s="136"/>
      <c r="N101" s="140"/>
    </row>
    <row r="102" spans="1:14" ht="27.6" x14ac:dyDescent="0.3">
      <c r="A102" s="23"/>
      <c r="B102" s="31"/>
      <c r="C102" s="84"/>
      <c r="D102" s="92" t="s">
        <v>60</v>
      </c>
      <c r="E102" s="15" t="b">
        <v>0</v>
      </c>
      <c r="F102" s="16" t="b">
        <f ca="1">IF(OR(Table13[[#This Row],[S]]=TRUE,Table13[[#This Row],[N/A]]=TRUE),FALSE,TRUE)</f>
        <v>0</v>
      </c>
      <c r="G102" s="16" t="b">
        <f ca="1">IF(OR(Table13[[#This Row],[S]]=TRUE,Table13[[#This Row],[N/A]]=TRUE),FALSE,TRUE)</f>
        <v>0</v>
      </c>
      <c r="H102" s="97" t="b">
        <v>0</v>
      </c>
      <c r="I102" s="97" t="b">
        <v>0</v>
      </c>
      <c r="J102" s="96" t="b">
        <v>0</v>
      </c>
      <c r="K102" s="97" t="b">
        <v>0</v>
      </c>
      <c r="L102" s="87">
        <v>0</v>
      </c>
      <c r="M102" s="98">
        <v>3</v>
      </c>
      <c r="N102" s="170">
        <f>Table13[[#This Row],[WF]]*Table13[[#This Row],[PTS]]</f>
        <v>0</v>
      </c>
    </row>
    <row r="103" spans="1:14" ht="27.6" x14ac:dyDescent="0.3">
      <c r="A103" s="23"/>
      <c r="B103" s="31"/>
      <c r="C103" s="84"/>
      <c r="D103" s="2" t="s">
        <v>61</v>
      </c>
      <c r="E103" s="15" t="b">
        <v>0</v>
      </c>
      <c r="F103" s="16" t="b">
        <f ca="1">IF(OR(Table13[[#This Row],[S]]=TRUE,Table13[[#This Row],[N/A]]=TRUE),FALSE,TRUE)</f>
        <v>0</v>
      </c>
      <c r="G103" s="16" t="b">
        <f ca="1">IF(OR(Table13[[#This Row],[S]]=TRUE,Table13[[#This Row],[N/A]]=TRUE),FALSE,TRUE)</f>
        <v>0</v>
      </c>
      <c r="H103" s="101"/>
      <c r="I103" s="102"/>
      <c r="J103" s="103"/>
      <c r="K103" s="102"/>
      <c r="L103" s="104"/>
      <c r="M103" s="105"/>
      <c r="N103" s="140"/>
    </row>
    <row r="104" spans="1:14" x14ac:dyDescent="0.3">
      <c r="A104" s="23"/>
      <c r="B104" s="31"/>
      <c r="C104" s="106" t="s">
        <v>17</v>
      </c>
      <c r="D104" s="38"/>
      <c r="E104" s="39"/>
      <c r="F104" s="40"/>
      <c r="G104" s="40"/>
      <c r="H104" s="41"/>
      <c r="I104" s="41"/>
      <c r="J104" s="41"/>
      <c r="K104" s="41"/>
      <c r="L104" s="42"/>
      <c r="M104" s="107"/>
      <c r="N104" s="44"/>
    </row>
    <row r="105" spans="1:14" x14ac:dyDescent="0.3">
      <c r="A105" s="23"/>
      <c r="B105" s="31"/>
      <c r="C105" s="108"/>
      <c r="D105" s="46"/>
      <c r="E105" s="47"/>
      <c r="F105" s="48"/>
      <c r="G105" s="48"/>
      <c r="H105" s="49"/>
      <c r="I105" s="49"/>
      <c r="J105" s="49"/>
      <c r="K105" s="49"/>
      <c r="L105" s="50"/>
      <c r="M105" s="109"/>
      <c r="N105" s="52"/>
    </row>
    <row r="106" spans="1:14" x14ac:dyDescent="0.3">
      <c r="A106" s="23"/>
      <c r="B106" s="31"/>
      <c r="C106" s="144" t="s">
        <v>14</v>
      </c>
      <c r="D106" s="54" t="s">
        <v>272</v>
      </c>
      <c r="E106" s="145"/>
      <c r="F106" s="146"/>
      <c r="G106" s="146"/>
      <c r="H106" s="147"/>
      <c r="I106" s="147"/>
      <c r="J106" s="147"/>
      <c r="K106" s="147"/>
      <c r="L106" s="148"/>
      <c r="M106" s="178"/>
      <c r="N106" s="150"/>
    </row>
    <row r="107" spans="1:14" x14ac:dyDescent="0.3">
      <c r="A107" s="23"/>
      <c r="B107" s="31"/>
      <c r="C107" s="115"/>
      <c r="D107" s="62" t="s">
        <v>273</v>
      </c>
      <c r="E107" s="63"/>
      <c r="F107" s="64"/>
      <c r="G107" s="64"/>
      <c r="H107" s="65"/>
      <c r="I107" s="65"/>
      <c r="J107" s="65"/>
      <c r="K107" s="65"/>
      <c r="L107" s="66"/>
      <c r="M107" s="116"/>
      <c r="N107" s="68"/>
    </row>
    <row r="108" spans="1:14" x14ac:dyDescent="0.3">
      <c r="A108" s="23"/>
      <c r="B108" s="31"/>
      <c r="C108" s="144" t="s">
        <v>15</v>
      </c>
      <c r="D108" s="54" t="s">
        <v>187</v>
      </c>
      <c r="E108" s="145"/>
      <c r="F108" s="146"/>
      <c r="G108" s="146"/>
      <c r="H108" s="147"/>
      <c r="I108" s="147"/>
      <c r="J108" s="147"/>
      <c r="K108" s="147"/>
      <c r="L108" s="148"/>
      <c r="M108" s="178"/>
      <c r="N108" s="150"/>
    </row>
    <row r="109" spans="1:14" x14ac:dyDescent="0.3">
      <c r="A109" s="23"/>
      <c r="B109" s="31"/>
      <c r="C109" s="144" t="s">
        <v>16</v>
      </c>
      <c r="D109" s="54" t="s">
        <v>188</v>
      </c>
      <c r="E109" s="145"/>
      <c r="F109" s="146"/>
      <c r="G109" s="146"/>
      <c r="H109" s="147"/>
      <c r="I109" s="147"/>
      <c r="J109" s="147"/>
      <c r="K109" s="147"/>
      <c r="L109" s="148"/>
      <c r="M109" s="178"/>
      <c r="N109" s="150"/>
    </row>
    <row r="110" spans="1:14" x14ac:dyDescent="0.3">
      <c r="A110" s="121" t="s">
        <v>304</v>
      </c>
      <c r="B110" s="122"/>
      <c r="C110" s="123"/>
      <c r="D110" s="124"/>
      <c r="E110" s="125"/>
      <c r="F110" s="126"/>
      <c r="G110" s="126"/>
      <c r="H110" s="124"/>
      <c r="I110" s="124"/>
      <c r="J110" s="124"/>
      <c r="K110" s="124"/>
      <c r="L110" s="127"/>
      <c r="M110" s="127"/>
      <c r="N110" s="128">
        <f>SUM(N66,N76,N84,N93,N102)</f>
        <v>0</v>
      </c>
    </row>
    <row r="111" spans="1:14" x14ac:dyDescent="0.3">
      <c r="A111" s="121" t="s">
        <v>305</v>
      </c>
      <c r="B111" s="130"/>
      <c r="C111" s="131"/>
      <c r="D111" s="124"/>
      <c r="E111" s="125"/>
      <c r="F111" s="126"/>
      <c r="G111" s="126"/>
      <c r="H111" s="124"/>
      <c r="I111" s="124"/>
      <c r="J111" s="124"/>
      <c r="K111" s="124"/>
      <c r="L111" s="127"/>
      <c r="M111" s="127"/>
      <c r="N111" s="132">
        <f>N110/28</f>
        <v>0</v>
      </c>
    </row>
    <row r="112" spans="1:14" ht="31.95" customHeight="1" x14ac:dyDescent="0.3">
      <c r="A112" s="11">
        <v>4</v>
      </c>
      <c r="B112" s="12" t="s">
        <v>62</v>
      </c>
      <c r="C112" s="80" t="s">
        <v>63</v>
      </c>
      <c r="D112" s="180" t="s">
        <v>64</v>
      </c>
      <c r="E112" s="15" t="b">
        <v>0</v>
      </c>
      <c r="F112" s="16" t="b">
        <f ca="1">IF(OR(Table13[[#This Row],[S]]=TRUE,Table13[[#This Row],[N/A]]=TRUE),FALSE,TRUE)</f>
        <v>0</v>
      </c>
      <c r="G112" s="16" t="b">
        <f ca="1">IF(OR(Table13[[#This Row],[S]]=TRUE,Table13[[#This Row],[N/A]]=TRUE),FALSE,TRUE)</f>
        <v>0</v>
      </c>
      <c r="H112" s="93"/>
      <c r="I112" s="18"/>
      <c r="J112" s="17"/>
      <c r="K112" s="18"/>
      <c r="L112" s="19"/>
      <c r="M112" s="95"/>
      <c r="N112" s="153"/>
    </row>
    <row r="113" spans="1:14" ht="27.6" x14ac:dyDescent="0.3">
      <c r="A113" s="23"/>
      <c r="B113" s="24"/>
      <c r="C113" s="84"/>
      <c r="D113" s="92" t="s">
        <v>65</v>
      </c>
      <c r="E113" s="15" t="b">
        <v>0</v>
      </c>
      <c r="F113" s="16" t="b">
        <f ca="1">IF(OR(Table13[[#This Row],[S]]=TRUE,Table13[[#This Row],[N/A]]=TRUE),FALSE,TRUE)</f>
        <v>0</v>
      </c>
      <c r="G113" s="16" t="b">
        <f ca="1">IF(OR(Table13[[#This Row],[S]]=TRUE,Table13[[#This Row],[N/A]]=TRUE),FALSE,TRUE)</f>
        <v>0</v>
      </c>
      <c r="H113" s="97" t="b">
        <v>0</v>
      </c>
      <c r="I113" s="97" t="b">
        <v>0</v>
      </c>
      <c r="J113" s="96" t="b">
        <v>0</v>
      </c>
      <c r="K113" s="97" t="b">
        <v>0</v>
      </c>
      <c r="L113" s="87">
        <v>0</v>
      </c>
      <c r="M113" s="98">
        <v>3</v>
      </c>
      <c r="N113" s="170">
        <f>Table13[[#This Row],[WF]]*Table13[[#This Row],[PTS]]</f>
        <v>0</v>
      </c>
    </row>
    <row r="114" spans="1:14" ht="41.4" x14ac:dyDescent="0.3">
      <c r="A114" s="23"/>
      <c r="B114" s="24"/>
      <c r="C114" s="84"/>
      <c r="D114" s="2" t="s">
        <v>66</v>
      </c>
      <c r="E114" s="15" t="b">
        <v>0</v>
      </c>
      <c r="F114" s="16" t="b">
        <f ca="1">IF(OR(Table13[[#This Row],[S]]=TRUE,Table13[[#This Row],[N/A]]=TRUE),FALSE,TRUE)</f>
        <v>0</v>
      </c>
      <c r="G114" s="16" t="b">
        <f ca="1">IF(OR(Table13[[#This Row],[S]]=TRUE,Table13[[#This Row],[N/A]]=TRUE),FALSE,TRUE)</f>
        <v>0</v>
      </c>
      <c r="H114" s="101"/>
      <c r="I114" s="102"/>
      <c r="J114" s="103"/>
      <c r="K114" s="102"/>
      <c r="L114" s="104"/>
      <c r="M114" s="136"/>
      <c r="N114" s="140"/>
    </row>
    <row r="115" spans="1:14" x14ac:dyDescent="0.3">
      <c r="A115" s="23"/>
      <c r="B115" s="24"/>
      <c r="C115" s="106" t="s">
        <v>17</v>
      </c>
      <c r="D115" s="38"/>
      <c r="E115" s="39"/>
      <c r="F115" s="40"/>
      <c r="G115" s="40"/>
      <c r="H115" s="41"/>
      <c r="I115" s="41"/>
      <c r="J115" s="41"/>
      <c r="K115" s="41"/>
      <c r="L115" s="42"/>
      <c r="M115" s="107"/>
      <c r="N115" s="44"/>
    </row>
    <row r="116" spans="1:14" x14ac:dyDescent="0.3">
      <c r="A116" s="23"/>
      <c r="B116" s="24"/>
      <c r="C116" s="108"/>
      <c r="D116" s="46"/>
      <c r="E116" s="47"/>
      <c r="F116" s="48"/>
      <c r="G116" s="48"/>
      <c r="H116" s="49"/>
      <c r="I116" s="49"/>
      <c r="J116" s="49"/>
      <c r="K116" s="49"/>
      <c r="L116" s="50"/>
      <c r="M116" s="109"/>
      <c r="N116" s="52"/>
    </row>
    <row r="117" spans="1:14" x14ac:dyDescent="0.3">
      <c r="A117" s="23"/>
      <c r="B117" s="24"/>
      <c r="C117" s="181" t="s">
        <v>14</v>
      </c>
      <c r="D117" s="54" t="s">
        <v>189</v>
      </c>
      <c r="E117" s="172"/>
      <c r="F117" s="173"/>
      <c r="G117" s="173"/>
      <c r="H117" s="174"/>
      <c r="I117" s="174"/>
      <c r="J117" s="174"/>
      <c r="K117" s="174"/>
      <c r="L117" s="175"/>
      <c r="M117" s="176"/>
      <c r="N117" s="177"/>
    </row>
    <row r="118" spans="1:14" x14ac:dyDescent="0.3">
      <c r="A118" s="23"/>
      <c r="B118" s="24"/>
      <c r="C118" s="182" t="s">
        <v>15</v>
      </c>
      <c r="D118" s="54" t="s">
        <v>190</v>
      </c>
      <c r="E118" s="145"/>
      <c r="F118" s="146"/>
      <c r="G118" s="146"/>
      <c r="H118" s="147"/>
      <c r="I118" s="147"/>
      <c r="J118" s="147"/>
      <c r="K118" s="147"/>
      <c r="L118" s="148"/>
      <c r="M118" s="178"/>
      <c r="N118" s="150"/>
    </row>
    <row r="119" spans="1:14" x14ac:dyDescent="0.3">
      <c r="A119" s="23"/>
      <c r="B119" s="24"/>
      <c r="C119" s="181" t="s">
        <v>16</v>
      </c>
      <c r="D119" s="91" t="s">
        <v>191</v>
      </c>
      <c r="E119" s="172"/>
      <c r="F119" s="173"/>
      <c r="G119" s="173"/>
      <c r="H119" s="174"/>
      <c r="I119" s="174"/>
      <c r="J119" s="174"/>
      <c r="K119" s="174"/>
      <c r="L119" s="175"/>
      <c r="M119" s="176"/>
      <c r="N119" s="177"/>
    </row>
    <row r="120" spans="1:14" ht="41.4" x14ac:dyDescent="0.3">
      <c r="A120" s="23"/>
      <c r="B120" s="24"/>
      <c r="C120" s="139" t="s">
        <v>67</v>
      </c>
      <c r="D120" s="2" t="s">
        <v>68</v>
      </c>
      <c r="E120" s="15" t="b">
        <v>0</v>
      </c>
      <c r="F120" s="16" t="b">
        <f ca="1">IF(OR(Table13[[#This Row],[S]]=TRUE,Table13[[#This Row],[N/A]]=TRUE),FALSE,TRUE)</f>
        <v>0</v>
      </c>
      <c r="G120" s="16" t="b">
        <f ca="1">IF(OR(Table13[[#This Row],[S]]=TRUE,Table13[[#This Row],[N/A]]=TRUE),FALSE,TRUE)</f>
        <v>0</v>
      </c>
      <c r="H120" s="93"/>
      <c r="I120" s="18"/>
      <c r="J120" s="17"/>
      <c r="K120" s="18"/>
      <c r="L120" s="19"/>
      <c r="M120" s="136"/>
      <c r="N120" s="140"/>
    </row>
    <row r="121" spans="1:14" ht="27.6" x14ac:dyDescent="0.3">
      <c r="A121" s="23"/>
      <c r="B121" s="24"/>
      <c r="C121" s="84"/>
      <c r="D121" s="92" t="s">
        <v>69</v>
      </c>
      <c r="E121" s="15" t="b">
        <v>0</v>
      </c>
      <c r="F121" s="16" t="b">
        <f ca="1">IF(OR(Table13[[#This Row],[S]]=TRUE,Table13[[#This Row],[N/A]]=TRUE),FALSE,TRUE)</f>
        <v>0</v>
      </c>
      <c r="G121" s="16" t="b">
        <f ca="1">IF(OR(Table13[[#This Row],[S]]=TRUE,Table13[[#This Row],[N/A]]=TRUE),FALSE,TRUE)</f>
        <v>0</v>
      </c>
      <c r="H121" s="97" t="b">
        <v>0</v>
      </c>
      <c r="I121" s="97" t="b">
        <v>0</v>
      </c>
      <c r="J121" s="96" t="b">
        <v>0</v>
      </c>
      <c r="K121" s="97" t="b">
        <v>0</v>
      </c>
      <c r="L121" s="87">
        <v>0</v>
      </c>
      <c r="M121" s="98">
        <v>2</v>
      </c>
      <c r="N121" s="170">
        <f>Table13[[#This Row],[WF]]*Table13[[#This Row],[PTS]]</f>
        <v>0</v>
      </c>
    </row>
    <row r="122" spans="1:14" ht="27.6" x14ac:dyDescent="0.3">
      <c r="A122" s="23"/>
      <c r="B122" s="24"/>
      <c r="C122" s="84"/>
      <c r="D122" s="2" t="s">
        <v>70</v>
      </c>
      <c r="E122" s="15" t="b">
        <v>0</v>
      </c>
      <c r="F122" s="16" t="b">
        <f ca="1">IF(OR(Table13[[#This Row],[S]]=TRUE,Table13[[#This Row],[N/A]]=TRUE),FALSE,TRUE)</f>
        <v>0</v>
      </c>
      <c r="G122" s="16" t="b">
        <f ca="1">IF(OR(Table13[[#This Row],[S]]=TRUE,Table13[[#This Row],[N/A]]=TRUE),FALSE,TRUE)</f>
        <v>0</v>
      </c>
      <c r="H122" s="101"/>
      <c r="I122" s="102"/>
      <c r="J122" s="103"/>
      <c r="K122" s="102"/>
      <c r="L122" s="104"/>
      <c r="M122" s="105"/>
      <c r="N122" s="140"/>
    </row>
    <row r="123" spans="1:14" x14ac:dyDescent="0.3">
      <c r="A123" s="23"/>
      <c r="B123" s="24"/>
      <c r="C123" s="106" t="s">
        <v>17</v>
      </c>
      <c r="D123" s="38"/>
      <c r="E123" s="39"/>
      <c r="F123" s="40"/>
      <c r="G123" s="40"/>
      <c r="H123" s="41"/>
      <c r="I123" s="41"/>
      <c r="J123" s="41"/>
      <c r="K123" s="41"/>
      <c r="L123" s="42"/>
      <c r="M123" s="107"/>
      <c r="N123" s="44"/>
    </row>
    <row r="124" spans="1:14" x14ac:dyDescent="0.3">
      <c r="A124" s="23"/>
      <c r="B124" s="24"/>
      <c r="C124" s="108"/>
      <c r="D124" s="46"/>
      <c r="E124" s="47"/>
      <c r="F124" s="48"/>
      <c r="G124" s="48"/>
      <c r="H124" s="49"/>
      <c r="I124" s="49"/>
      <c r="J124" s="49"/>
      <c r="K124" s="49"/>
      <c r="L124" s="50"/>
      <c r="M124" s="109"/>
      <c r="N124" s="52"/>
    </row>
    <row r="125" spans="1:14" x14ac:dyDescent="0.3">
      <c r="A125" s="23"/>
      <c r="B125" s="24"/>
      <c r="C125" s="181" t="s">
        <v>14</v>
      </c>
      <c r="D125" s="54" t="s">
        <v>192</v>
      </c>
      <c r="E125" s="172"/>
      <c r="F125" s="173"/>
      <c r="G125" s="173"/>
      <c r="H125" s="174"/>
      <c r="I125" s="174"/>
      <c r="J125" s="174"/>
      <c r="K125" s="174"/>
      <c r="L125" s="175"/>
      <c r="M125" s="176"/>
      <c r="N125" s="177"/>
    </row>
    <row r="126" spans="1:14" x14ac:dyDescent="0.3">
      <c r="A126" s="23"/>
      <c r="B126" s="24"/>
      <c r="C126" s="182" t="s">
        <v>15</v>
      </c>
      <c r="D126" s="54" t="s">
        <v>193</v>
      </c>
      <c r="E126" s="145"/>
      <c r="F126" s="146"/>
      <c r="G126" s="146"/>
      <c r="H126" s="147"/>
      <c r="I126" s="147"/>
      <c r="J126" s="147"/>
      <c r="K126" s="147"/>
      <c r="L126" s="148"/>
      <c r="M126" s="178"/>
      <c r="N126" s="150"/>
    </row>
    <row r="127" spans="1:14" x14ac:dyDescent="0.3">
      <c r="A127" s="23"/>
      <c r="B127" s="24"/>
      <c r="C127" s="181" t="s">
        <v>16</v>
      </c>
      <c r="D127" s="91" t="s">
        <v>194</v>
      </c>
      <c r="E127" s="172"/>
      <c r="F127" s="173"/>
      <c r="G127" s="173"/>
      <c r="H127" s="174"/>
      <c r="I127" s="174"/>
      <c r="J127" s="174"/>
      <c r="K127" s="174"/>
      <c r="L127" s="175"/>
      <c r="M127" s="176"/>
      <c r="N127" s="177"/>
    </row>
    <row r="128" spans="1:14" ht="41.4" x14ac:dyDescent="0.3">
      <c r="A128" s="23"/>
      <c r="B128" s="24"/>
      <c r="C128" s="139" t="s">
        <v>71</v>
      </c>
      <c r="D128" s="2" t="s">
        <v>72</v>
      </c>
      <c r="E128" s="15" t="b">
        <v>0</v>
      </c>
      <c r="F128" s="16" t="b">
        <f ca="1">IF(OR(Table13[[#This Row],[S]]=TRUE,Table13[[#This Row],[N/A]]=TRUE),FALSE,TRUE)</f>
        <v>0</v>
      </c>
      <c r="G128" s="16" t="b">
        <f ca="1">IF(OR(Table13[[#This Row],[S]]=TRUE,Table13[[#This Row],[N/A]]=TRUE),FALSE,TRUE)</f>
        <v>0</v>
      </c>
      <c r="H128" s="93"/>
      <c r="I128" s="18"/>
      <c r="J128" s="17"/>
      <c r="K128" s="18"/>
      <c r="L128" s="19"/>
      <c r="M128" s="136"/>
      <c r="N128" s="140"/>
    </row>
    <row r="129" spans="1:14" ht="27.6" x14ac:dyDescent="0.3">
      <c r="A129" s="23"/>
      <c r="B129" s="24"/>
      <c r="C129" s="183"/>
      <c r="D129" s="81" t="s">
        <v>73</v>
      </c>
      <c r="E129" s="15" t="b">
        <v>0</v>
      </c>
      <c r="F129" s="16" t="b">
        <f ca="1">IF(OR(Table13[[#This Row],[S]]=TRUE,Table13[[#This Row],[N/A]]=TRUE),FALSE,TRUE)</f>
        <v>0</v>
      </c>
      <c r="G129" s="16" t="b">
        <f ca="1">IF(OR(Table13[[#This Row],[S]]=TRUE,Table13[[#This Row],[N/A]]=TRUE),FALSE,TRUE)</f>
        <v>0</v>
      </c>
      <c r="H129" s="97" t="b">
        <v>0</v>
      </c>
      <c r="I129" s="97" t="b">
        <v>0</v>
      </c>
      <c r="J129" s="96" t="b">
        <v>0</v>
      </c>
      <c r="K129" s="97" t="b">
        <v>0</v>
      </c>
      <c r="L129" s="87">
        <v>0</v>
      </c>
      <c r="M129" s="98">
        <v>2</v>
      </c>
      <c r="N129" s="170">
        <f>Table13[[#This Row],[WF]]*Table13[[#This Row],[PTS]]</f>
        <v>0</v>
      </c>
    </row>
    <row r="130" spans="1:14" ht="27.6" x14ac:dyDescent="0.3">
      <c r="A130" s="23"/>
      <c r="B130" s="24"/>
      <c r="C130" s="84"/>
      <c r="D130" s="2" t="s">
        <v>74</v>
      </c>
      <c r="E130" s="15" t="b">
        <v>0</v>
      </c>
      <c r="F130" s="16" t="b">
        <f ca="1">IF(OR(Table13[[#This Row],[S]]=TRUE,Table13[[#This Row],[N/A]]=TRUE),FALSE,TRUE)</f>
        <v>0</v>
      </c>
      <c r="G130" s="16" t="b">
        <f ca="1">IF(OR(Table13[[#This Row],[S]]=TRUE,Table13[[#This Row],[N/A]]=TRUE),FALSE,TRUE)</f>
        <v>0</v>
      </c>
      <c r="H130" s="101"/>
      <c r="I130" s="102"/>
      <c r="J130" s="103"/>
      <c r="K130" s="102"/>
      <c r="L130" s="104"/>
      <c r="M130" s="136"/>
      <c r="N130" s="140"/>
    </row>
    <row r="131" spans="1:14" x14ac:dyDescent="0.3">
      <c r="A131" s="23"/>
      <c r="B131" s="24"/>
      <c r="C131" s="106" t="s">
        <v>17</v>
      </c>
      <c r="D131" s="38"/>
      <c r="E131" s="39"/>
      <c r="F131" s="40"/>
      <c r="G131" s="40"/>
      <c r="H131" s="41"/>
      <c r="I131" s="41"/>
      <c r="J131" s="41"/>
      <c r="K131" s="41"/>
      <c r="L131" s="42"/>
      <c r="M131" s="107"/>
      <c r="N131" s="44"/>
    </row>
    <row r="132" spans="1:14" x14ac:dyDescent="0.3">
      <c r="A132" s="23"/>
      <c r="B132" s="24"/>
      <c r="C132" s="108"/>
      <c r="D132" s="46"/>
      <c r="E132" s="47"/>
      <c r="F132" s="48"/>
      <c r="G132" s="48"/>
      <c r="H132" s="49"/>
      <c r="I132" s="49"/>
      <c r="J132" s="49"/>
      <c r="K132" s="49"/>
      <c r="L132" s="50"/>
      <c r="M132" s="109"/>
      <c r="N132" s="52"/>
    </row>
    <row r="133" spans="1:14" x14ac:dyDescent="0.3">
      <c r="A133" s="23"/>
      <c r="B133" s="24"/>
      <c r="C133" s="181" t="s">
        <v>14</v>
      </c>
      <c r="D133" s="54" t="s">
        <v>195</v>
      </c>
      <c r="E133" s="172"/>
      <c r="F133" s="173"/>
      <c r="G133" s="173"/>
      <c r="H133" s="174"/>
      <c r="I133" s="174"/>
      <c r="J133" s="174"/>
      <c r="K133" s="174"/>
      <c r="L133" s="175"/>
      <c r="M133" s="176"/>
      <c r="N133" s="177"/>
    </row>
    <row r="134" spans="1:14" x14ac:dyDescent="0.3">
      <c r="A134" s="23"/>
      <c r="B134" s="24"/>
      <c r="C134" s="182" t="s">
        <v>15</v>
      </c>
      <c r="D134" s="54" t="s">
        <v>196</v>
      </c>
      <c r="E134" s="145"/>
      <c r="F134" s="146"/>
      <c r="G134" s="146"/>
      <c r="H134" s="147"/>
      <c r="I134" s="147"/>
      <c r="J134" s="147"/>
      <c r="K134" s="147"/>
      <c r="L134" s="148"/>
      <c r="M134" s="178"/>
      <c r="N134" s="150"/>
    </row>
    <row r="135" spans="1:14" x14ac:dyDescent="0.3">
      <c r="A135" s="23"/>
      <c r="B135" s="24"/>
      <c r="C135" s="181" t="s">
        <v>16</v>
      </c>
      <c r="D135" s="91" t="s">
        <v>197</v>
      </c>
      <c r="E135" s="172"/>
      <c r="F135" s="173"/>
      <c r="G135" s="173"/>
      <c r="H135" s="174"/>
      <c r="I135" s="174"/>
      <c r="J135" s="174"/>
      <c r="K135" s="174"/>
      <c r="L135" s="175"/>
      <c r="M135" s="176"/>
      <c r="N135" s="177"/>
    </row>
    <row r="136" spans="1:14" ht="41.4" x14ac:dyDescent="0.3">
      <c r="A136" s="23"/>
      <c r="B136" s="24"/>
      <c r="C136" s="139" t="s">
        <v>75</v>
      </c>
      <c r="D136" s="2" t="s">
        <v>76</v>
      </c>
      <c r="E136" s="82" t="b">
        <v>0</v>
      </c>
      <c r="F136" s="83" t="b">
        <f ca="1">IF(OR(Table13[[#This Row],[S]]=TRUE,Table13[[#This Row],[N/A]]=TRUE),FALSE,TRUE)</f>
        <v>0</v>
      </c>
      <c r="G136" s="83" t="b">
        <f ca="1">IF(OR(Table13[[#This Row],[S]]=TRUE,Table13[[#This Row],[N/A]]=TRUE),FALSE,TRUE)</f>
        <v>0</v>
      </c>
      <c r="H136" s="27" t="b">
        <v>0</v>
      </c>
      <c r="I136" s="27" t="b">
        <v>0</v>
      </c>
      <c r="J136" s="26" t="b">
        <v>0</v>
      </c>
      <c r="K136" s="27" t="b">
        <v>0</v>
      </c>
      <c r="L136" s="28">
        <v>0</v>
      </c>
      <c r="M136" s="141">
        <v>2</v>
      </c>
      <c r="N136" s="142">
        <f>Table13[[#This Row],[WF]]*Table13[[#This Row],[PTS]]</f>
        <v>0</v>
      </c>
    </row>
    <row r="137" spans="1:14" ht="27.6" x14ac:dyDescent="0.3">
      <c r="A137" s="23"/>
      <c r="B137" s="24"/>
      <c r="C137" s="84"/>
      <c r="D137" s="92" t="s">
        <v>77</v>
      </c>
      <c r="E137" s="15" t="b">
        <v>0</v>
      </c>
      <c r="F137" s="16" t="b">
        <f ca="1">IF(OR(Table13[[#This Row],[S]]=TRUE,Table13[[#This Row],[N/A]]=TRUE),FALSE,TRUE)</f>
        <v>0</v>
      </c>
      <c r="G137" s="16" t="b">
        <f ca="1">IF(OR(Table13[[#This Row],[S]]=TRUE,Table13[[#This Row],[N/A]]=TRUE),FALSE,TRUE)</f>
        <v>0</v>
      </c>
      <c r="H137" s="85"/>
      <c r="I137" s="86"/>
      <c r="J137" s="85"/>
      <c r="K137" s="86"/>
      <c r="L137" s="87"/>
      <c r="M137" s="136"/>
      <c r="N137" s="140"/>
    </row>
    <row r="138" spans="1:14" x14ac:dyDescent="0.3">
      <c r="A138" s="23"/>
      <c r="B138" s="24"/>
      <c r="C138" s="106" t="s">
        <v>17</v>
      </c>
      <c r="D138" s="38"/>
      <c r="E138" s="39"/>
      <c r="F138" s="40"/>
      <c r="G138" s="40"/>
      <c r="H138" s="41"/>
      <c r="I138" s="41"/>
      <c r="J138" s="41"/>
      <c r="K138" s="41"/>
      <c r="L138" s="42"/>
      <c r="M138" s="107"/>
      <c r="N138" s="44"/>
    </row>
    <row r="139" spans="1:14" x14ac:dyDescent="0.3">
      <c r="A139" s="23"/>
      <c r="B139" s="24"/>
      <c r="C139" s="108"/>
      <c r="D139" s="46"/>
      <c r="E139" s="47"/>
      <c r="F139" s="48"/>
      <c r="G139" s="48"/>
      <c r="H139" s="49"/>
      <c r="I139" s="49"/>
      <c r="J139" s="49"/>
      <c r="K139" s="49"/>
      <c r="L139" s="50"/>
      <c r="M139" s="109"/>
      <c r="N139" s="52"/>
    </row>
    <row r="140" spans="1:14" x14ac:dyDescent="0.3">
      <c r="A140" s="23"/>
      <c r="B140" s="24"/>
      <c r="C140" s="181" t="s">
        <v>14</v>
      </c>
      <c r="D140" s="54" t="s">
        <v>198</v>
      </c>
      <c r="E140" s="172"/>
      <c r="F140" s="173"/>
      <c r="G140" s="173"/>
      <c r="H140" s="174"/>
      <c r="I140" s="174"/>
      <c r="J140" s="174"/>
      <c r="K140" s="174"/>
      <c r="L140" s="175"/>
      <c r="M140" s="176"/>
      <c r="N140" s="177"/>
    </row>
    <row r="141" spans="1:14" x14ac:dyDescent="0.3">
      <c r="A141" s="23"/>
      <c r="B141" s="24"/>
      <c r="C141" s="182" t="s">
        <v>15</v>
      </c>
      <c r="D141" s="54" t="s">
        <v>199</v>
      </c>
      <c r="E141" s="145"/>
      <c r="F141" s="146"/>
      <c r="G141" s="146"/>
      <c r="H141" s="147"/>
      <c r="I141" s="147"/>
      <c r="J141" s="147"/>
      <c r="K141" s="147"/>
      <c r="L141" s="148"/>
      <c r="M141" s="178"/>
      <c r="N141" s="150"/>
    </row>
    <row r="142" spans="1:14" x14ac:dyDescent="0.3">
      <c r="A142" s="23"/>
      <c r="B142" s="24"/>
      <c r="C142" s="181" t="s">
        <v>16</v>
      </c>
      <c r="D142" s="91" t="s">
        <v>200</v>
      </c>
      <c r="E142" s="172"/>
      <c r="F142" s="173"/>
      <c r="G142" s="173"/>
      <c r="H142" s="174"/>
      <c r="I142" s="174"/>
      <c r="J142" s="174"/>
      <c r="K142" s="174"/>
      <c r="L142" s="175"/>
      <c r="M142" s="176"/>
      <c r="N142" s="177"/>
    </row>
    <row r="143" spans="1:14" ht="55.2" x14ac:dyDescent="0.3">
      <c r="A143" s="23"/>
      <c r="B143" s="24"/>
      <c r="C143" s="139" t="s">
        <v>78</v>
      </c>
      <c r="D143" s="2" t="s">
        <v>280</v>
      </c>
      <c r="E143" s="15" t="b">
        <v>0</v>
      </c>
      <c r="F143" s="16" t="b">
        <f ca="1">IF(OR(Table13[[#This Row],[S]]=TRUE,Table13[[#This Row],[N/A]]=TRUE),FALSE,TRUE)</f>
        <v>0</v>
      </c>
      <c r="G143" s="16" t="b">
        <f ca="1">IF(OR(Table13[[#This Row],[S]]=TRUE,Table13[[#This Row],[N/A]]=TRUE),FALSE,TRUE)</f>
        <v>0</v>
      </c>
      <c r="H143" s="93"/>
      <c r="I143" s="18"/>
      <c r="J143" s="17"/>
      <c r="K143" s="18"/>
      <c r="L143" s="19"/>
      <c r="M143" s="136"/>
      <c r="N143" s="140"/>
    </row>
    <row r="144" spans="1:14" ht="41.4" x14ac:dyDescent="0.3">
      <c r="A144" s="23"/>
      <c r="B144" s="24"/>
      <c r="C144" s="84"/>
      <c r="D144" s="92" t="s">
        <v>79</v>
      </c>
      <c r="E144" s="15" t="b">
        <v>0</v>
      </c>
      <c r="F144" s="16" t="b">
        <f ca="1">IF(OR(Table13[[#This Row],[S]]=TRUE,Table13[[#This Row],[N/A]]=TRUE),FALSE,TRUE)</f>
        <v>0</v>
      </c>
      <c r="G144" s="16" t="b">
        <f ca="1">IF(OR(Table13[[#This Row],[S]]=TRUE,Table13[[#This Row],[N/A]]=TRUE),FALSE,TRUE)</f>
        <v>0</v>
      </c>
      <c r="H144" s="97" t="b">
        <v>0</v>
      </c>
      <c r="I144" s="97" t="b">
        <v>0</v>
      </c>
      <c r="J144" s="96" t="b">
        <v>0</v>
      </c>
      <c r="K144" s="97" t="b">
        <v>0</v>
      </c>
      <c r="L144" s="87">
        <v>0</v>
      </c>
      <c r="M144" s="98">
        <v>3</v>
      </c>
      <c r="N144" s="170">
        <f>Table13[[#This Row],[WF]]*Table13[[#This Row],[PTS]]</f>
        <v>0</v>
      </c>
    </row>
    <row r="145" spans="1:14" ht="41.4" x14ac:dyDescent="0.3">
      <c r="A145" s="23"/>
      <c r="B145" s="24"/>
      <c r="C145" s="84"/>
      <c r="D145" s="2" t="s">
        <v>121</v>
      </c>
      <c r="E145" s="15" t="b">
        <v>0</v>
      </c>
      <c r="F145" s="16" t="b">
        <f ca="1">IF(OR(Table13[[#This Row],[S]]=TRUE,Table13[[#This Row],[N/A]]=TRUE),FALSE,TRUE)</f>
        <v>0</v>
      </c>
      <c r="G145" s="16" t="b">
        <f ca="1">IF(OR(Table13[[#This Row],[S]]=TRUE,Table13[[#This Row],[N/A]]=TRUE),FALSE,TRUE)</f>
        <v>0</v>
      </c>
      <c r="H145" s="101"/>
      <c r="I145" s="102"/>
      <c r="J145" s="103"/>
      <c r="K145" s="102"/>
      <c r="L145" s="104"/>
      <c r="M145" s="136"/>
      <c r="N145" s="140"/>
    </row>
    <row r="146" spans="1:14" x14ac:dyDescent="0.3">
      <c r="A146" s="23"/>
      <c r="B146" s="24"/>
      <c r="C146" s="106" t="s">
        <v>17</v>
      </c>
      <c r="D146" s="38"/>
      <c r="E146" s="39"/>
      <c r="F146" s="40"/>
      <c r="G146" s="40"/>
      <c r="H146" s="41"/>
      <c r="I146" s="41"/>
      <c r="J146" s="41"/>
      <c r="K146" s="41"/>
      <c r="L146" s="42"/>
      <c r="M146" s="107"/>
      <c r="N146" s="44"/>
    </row>
    <row r="147" spans="1:14" x14ac:dyDescent="0.3">
      <c r="A147" s="23"/>
      <c r="B147" s="24"/>
      <c r="C147" s="108"/>
      <c r="D147" s="46"/>
      <c r="E147" s="47"/>
      <c r="F147" s="48"/>
      <c r="G147" s="48"/>
      <c r="H147" s="49"/>
      <c r="I147" s="49"/>
      <c r="J147" s="49"/>
      <c r="K147" s="49"/>
      <c r="L147" s="50"/>
      <c r="M147" s="109"/>
      <c r="N147" s="52"/>
    </row>
    <row r="148" spans="1:14" x14ac:dyDescent="0.3">
      <c r="A148" s="23"/>
      <c r="B148" s="24"/>
      <c r="C148" s="182" t="s">
        <v>14</v>
      </c>
      <c r="D148" s="54" t="s">
        <v>275</v>
      </c>
      <c r="E148" s="145"/>
      <c r="F148" s="146"/>
      <c r="G148" s="146"/>
      <c r="H148" s="147"/>
      <c r="I148" s="147"/>
      <c r="J148" s="147"/>
      <c r="K148" s="147"/>
      <c r="L148" s="148"/>
      <c r="M148" s="178"/>
      <c r="N148" s="150"/>
    </row>
    <row r="149" spans="1:14" x14ac:dyDescent="0.3">
      <c r="A149" s="23"/>
      <c r="B149" s="24"/>
      <c r="C149" s="115"/>
      <c r="D149" s="62" t="s">
        <v>274</v>
      </c>
      <c r="E149" s="63"/>
      <c r="F149" s="64"/>
      <c r="G149" s="64"/>
      <c r="H149" s="65"/>
      <c r="I149" s="65"/>
      <c r="J149" s="65"/>
      <c r="K149" s="65"/>
      <c r="L149" s="66"/>
      <c r="M149" s="116"/>
      <c r="N149" s="68"/>
    </row>
    <row r="150" spans="1:14" x14ac:dyDescent="0.3">
      <c r="A150" s="23"/>
      <c r="B150" s="24"/>
      <c r="C150" s="182" t="s">
        <v>15</v>
      </c>
      <c r="D150" s="54" t="s">
        <v>201</v>
      </c>
      <c r="E150" s="145"/>
      <c r="F150" s="146"/>
      <c r="G150" s="146"/>
      <c r="H150" s="147"/>
      <c r="I150" s="147"/>
      <c r="J150" s="147"/>
      <c r="K150" s="147"/>
      <c r="L150" s="148"/>
      <c r="M150" s="178"/>
      <c r="N150" s="150"/>
    </row>
    <row r="151" spans="1:14" x14ac:dyDescent="0.3">
      <c r="A151" s="23"/>
      <c r="B151" s="24"/>
      <c r="C151" s="182" t="s">
        <v>16</v>
      </c>
      <c r="D151" s="54" t="s">
        <v>281</v>
      </c>
      <c r="E151" s="145"/>
      <c r="F151" s="146"/>
      <c r="G151" s="146"/>
      <c r="H151" s="147"/>
      <c r="I151" s="147"/>
      <c r="J151" s="147"/>
      <c r="K151" s="147"/>
      <c r="L151" s="148"/>
      <c r="M151" s="178"/>
      <c r="N151" s="150"/>
    </row>
    <row r="152" spans="1:14" x14ac:dyDescent="0.3">
      <c r="A152" s="121" t="s">
        <v>306</v>
      </c>
      <c r="B152" s="123"/>
      <c r="C152" s="123"/>
      <c r="D152" s="184"/>
      <c r="E152" s="185"/>
      <c r="F152" s="185"/>
      <c r="G152" s="185"/>
      <c r="H152" s="184"/>
      <c r="I152" s="184"/>
      <c r="J152" s="184"/>
      <c r="K152" s="184"/>
      <c r="L152" s="184"/>
      <c r="M152" s="184"/>
      <c r="N152" s="128">
        <f>SUM(N113,N121,N129,N136,N144)</f>
        <v>0</v>
      </c>
    </row>
    <row r="153" spans="1:14" x14ac:dyDescent="0.3">
      <c r="A153" s="121" t="s">
        <v>307</v>
      </c>
      <c r="B153" s="131"/>
      <c r="C153" s="131"/>
      <c r="D153" s="184"/>
      <c r="E153" s="185"/>
      <c r="F153" s="185"/>
      <c r="G153" s="185"/>
      <c r="H153" s="184"/>
      <c r="I153" s="184"/>
      <c r="J153" s="184"/>
      <c r="K153" s="184"/>
      <c r="L153" s="184"/>
      <c r="M153" s="184"/>
      <c r="N153" s="132">
        <f>N152/48</f>
        <v>0</v>
      </c>
    </row>
    <row r="154" spans="1:14" ht="27.6" x14ac:dyDescent="0.3">
      <c r="A154" s="186">
        <v>5</v>
      </c>
      <c r="B154" s="187" t="s">
        <v>298</v>
      </c>
      <c r="C154" s="80" t="s">
        <v>80</v>
      </c>
      <c r="D154" s="2" t="s">
        <v>81</v>
      </c>
      <c r="E154" s="15" t="b">
        <v>0</v>
      </c>
      <c r="F154" s="16" t="b">
        <f ca="1">IF(OR(Table13[[#This Row],[S]]=TRUE,Table13[[#This Row],[N/A]]=TRUE),FALSE,TRUE)</f>
        <v>0</v>
      </c>
      <c r="G154" s="16" t="b">
        <f ca="1">IF(OR(Table13[[#This Row],[S]]=TRUE,Table13[[#This Row],[N/A]]=TRUE),FALSE,TRUE)</f>
        <v>0</v>
      </c>
      <c r="H154" s="93"/>
      <c r="I154" s="18"/>
      <c r="J154" s="17"/>
      <c r="K154" s="18"/>
      <c r="L154" s="19"/>
      <c r="M154" s="95"/>
      <c r="N154" s="140"/>
    </row>
    <row r="155" spans="1:14" ht="27.6" x14ac:dyDescent="0.3">
      <c r="A155" s="186"/>
      <c r="B155" s="179"/>
      <c r="C155" s="84"/>
      <c r="D155" s="92" t="s">
        <v>82</v>
      </c>
      <c r="E155" s="15" t="b">
        <v>0</v>
      </c>
      <c r="F155" s="16" t="b">
        <f ca="1">IF(OR(Table13[[#This Row],[S]]=TRUE,Table13[[#This Row],[N/A]]=TRUE),FALSE,TRUE)</f>
        <v>0</v>
      </c>
      <c r="G155" s="16" t="b">
        <f ca="1">IF(OR(Table13[[#This Row],[S]]=TRUE,Table13[[#This Row],[N/A]]=TRUE),FALSE,TRUE)</f>
        <v>0</v>
      </c>
      <c r="H155" s="97" t="b">
        <v>0</v>
      </c>
      <c r="I155" s="97" t="b">
        <v>0</v>
      </c>
      <c r="J155" s="96" t="b">
        <v>0</v>
      </c>
      <c r="K155" s="97" t="b">
        <v>0</v>
      </c>
      <c r="L155" s="87">
        <v>0</v>
      </c>
      <c r="M155" s="98">
        <v>3</v>
      </c>
      <c r="N155" s="170">
        <f>Table13[[#This Row],[WF]]*Table13[[#This Row],[PTS]]</f>
        <v>0</v>
      </c>
    </row>
    <row r="156" spans="1:14" ht="27.6" x14ac:dyDescent="0.3">
      <c r="A156" s="186"/>
      <c r="B156" s="179"/>
      <c r="C156" s="84"/>
      <c r="D156" s="2" t="s">
        <v>83</v>
      </c>
      <c r="E156" s="15" t="b">
        <v>0</v>
      </c>
      <c r="F156" s="16" t="b">
        <f ca="1">IF(OR(Table13[[#This Row],[S]]=TRUE,Table13[[#This Row],[N/A]]=TRUE),FALSE,TRUE)</f>
        <v>0</v>
      </c>
      <c r="G156" s="16" t="b">
        <f ca="1">IF(OR(Table13[[#This Row],[S]]=TRUE,Table13[[#This Row],[N/A]]=TRUE),FALSE,TRUE)</f>
        <v>0</v>
      </c>
      <c r="H156" s="101"/>
      <c r="I156" s="102"/>
      <c r="J156" s="103"/>
      <c r="K156" s="102"/>
      <c r="L156" s="104"/>
      <c r="M156" s="99"/>
      <c r="N156" s="170"/>
    </row>
    <row r="157" spans="1:14" x14ac:dyDescent="0.3">
      <c r="A157" s="186"/>
      <c r="B157" s="179"/>
      <c r="C157" s="106" t="s">
        <v>17</v>
      </c>
      <c r="D157" s="38"/>
      <c r="E157" s="39"/>
      <c r="F157" s="40"/>
      <c r="G157" s="40"/>
      <c r="H157" s="41"/>
      <c r="I157" s="41"/>
      <c r="J157" s="41"/>
      <c r="K157" s="41"/>
      <c r="L157" s="42"/>
      <c r="M157" s="107"/>
      <c r="N157" s="44"/>
    </row>
    <row r="158" spans="1:14" x14ac:dyDescent="0.3">
      <c r="A158" s="186"/>
      <c r="B158" s="179"/>
      <c r="C158" s="108"/>
      <c r="D158" s="46"/>
      <c r="E158" s="47"/>
      <c r="F158" s="48"/>
      <c r="G158" s="48"/>
      <c r="H158" s="49"/>
      <c r="I158" s="49"/>
      <c r="J158" s="49"/>
      <c r="K158" s="49"/>
      <c r="L158" s="50"/>
      <c r="M158" s="109"/>
      <c r="N158" s="52"/>
    </row>
    <row r="159" spans="1:14" x14ac:dyDescent="0.3">
      <c r="A159" s="186"/>
      <c r="B159" s="179"/>
      <c r="C159" s="181" t="s">
        <v>14</v>
      </c>
      <c r="D159" s="54" t="s">
        <v>202</v>
      </c>
      <c r="E159" s="172"/>
      <c r="F159" s="173"/>
      <c r="G159" s="173"/>
      <c r="H159" s="174"/>
      <c r="I159" s="174"/>
      <c r="J159" s="174"/>
      <c r="K159" s="174"/>
      <c r="L159" s="175"/>
      <c r="M159" s="176"/>
      <c r="N159" s="177"/>
    </row>
    <row r="160" spans="1:14" x14ac:dyDescent="0.3">
      <c r="A160" s="186"/>
      <c r="B160" s="179"/>
      <c r="C160" s="182" t="s">
        <v>15</v>
      </c>
      <c r="D160" s="54" t="s">
        <v>203</v>
      </c>
      <c r="E160" s="145"/>
      <c r="F160" s="146"/>
      <c r="G160" s="146"/>
      <c r="H160" s="147"/>
      <c r="I160" s="147"/>
      <c r="J160" s="147"/>
      <c r="K160" s="147"/>
      <c r="L160" s="148"/>
      <c r="M160" s="178"/>
      <c r="N160" s="150"/>
    </row>
    <row r="161" spans="1:14" x14ac:dyDescent="0.3">
      <c r="A161" s="186"/>
      <c r="B161" s="179"/>
      <c r="C161" s="181" t="s">
        <v>16</v>
      </c>
      <c r="D161" s="91" t="s">
        <v>204</v>
      </c>
      <c r="E161" s="172"/>
      <c r="F161" s="173"/>
      <c r="G161" s="173"/>
      <c r="H161" s="174"/>
      <c r="I161" s="174"/>
      <c r="J161" s="174"/>
      <c r="K161" s="174"/>
      <c r="L161" s="175"/>
      <c r="M161" s="176"/>
      <c r="N161" s="177"/>
    </row>
    <row r="162" spans="1:14" ht="55.2" x14ac:dyDescent="0.3">
      <c r="A162" s="186"/>
      <c r="B162" s="179"/>
      <c r="C162" s="139" t="s">
        <v>84</v>
      </c>
      <c r="D162" s="2" t="s">
        <v>85</v>
      </c>
      <c r="E162" s="15" t="b">
        <v>0</v>
      </c>
      <c r="F162" s="16" t="b">
        <f ca="1">IF(OR(Table13[[#This Row],[S]]=TRUE,Table13[[#This Row],[N/A]]=TRUE),FALSE,TRUE)</f>
        <v>0</v>
      </c>
      <c r="G162" s="16" t="b">
        <f ca="1">IF(OR(Table13[[#This Row],[S]]=TRUE,Table13[[#This Row],[N/A]]=TRUE),FALSE,TRUE)</f>
        <v>0</v>
      </c>
      <c r="H162" s="93"/>
      <c r="I162" s="18"/>
      <c r="J162" s="17"/>
      <c r="K162" s="18"/>
      <c r="L162" s="19"/>
      <c r="M162" s="136"/>
      <c r="N162" s="140"/>
    </row>
    <row r="163" spans="1:14" ht="27.6" x14ac:dyDescent="0.3">
      <c r="A163" s="186"/>
      <c r="B163" s="179"/>
      <c r="C163" s="84"/>
      <c r="D163" s="92" t="s">
        <v>86</v>
      </c>
      <c r="E163" s="15" t="b">
        <v>0</v>
      </c>
      <c r="F163" s="16" t="b">
        <f ca="1">IF(OR(Table13[[#This Row],[S]]=TRUE,Table13[[#This Row],[N/A]]=TRUE),FALSE,TRUE)</f>
        <v>0</v>
      </c>
      <c r="G163" s="16" t="b">
        <f ca="1">IF(OR(Table13[[#This Row],[S]]=TRUE,Table13[[#This Row],[N/A]]=TRUE),FALSE,TRUE)</f>
        <v>0</v>
      </c>
      <c r="H163" s="155" t="b">
        <v>0</v>
      </c>
      <c r="I163" s="155" t="b">
        <v>0</v>
      </c>
      <c r="J163" s="154" t="b">
        <v>0</v>
      </c>
      <c r="K163" s="155" t="b">
        <v>0</v>
      </c>
      <c r="L163" s="32">
        <v>0</v>
      </c>
      <c r="M163" s="135">
        <v>3</v>
      </c>
      <c r="N163" s="140">
        <f>Table13[[#This Row],[WF]]*Table13[[#This Row],[PTS]]</f>
        <v>0</v>
      </c>
    </row>
    <row r="164" spans="1:14" ht="27.6" x14ac:dyDescent="0.3">
      <c r="A164" s="186"/>
      <c r="B164" s="179"/>
      <c r="C164" s="84"/>
      <c r="D164" s="2" t="s">
        <v>87</v>
      </c>
      <c r="E164" s="15" t="b">
        <v>0</v>
      </c>
      <c r="F164" s="16" t="b">
        <f ca="1">IF(OR(Table13[[#This Row],[S]]=TRUE,Table13[[#This Row],[N/A]]=TRUE),FALSE,TRUE)</f>
        <v>0</v>
      </c>
      <c r="G164" s="16" t="b">
        <f ca="1">IF(OR(Table13[[#This Row],[S]]=TRUE,Table13[[#This Row],[N/A]]=TRUE),FALSE,TRUE)</f>
        <v>0</v>
      </c>
      <c r="H164" s="101"/>
      <c r="I164" s="102"/>
      <c r="J164" s="103"/>
      <c r="K164" s="102"/>
      <c r="L164" s="104"/>
      <c r="M164" s="136"/>
      <c r="N164" s="140"/>
    </row>
    <row r="165" spans="1:14" x14ac:dyDescent="0.3">
      <c r="A165" s="186"/>
      <c r="B165" s="179"/>
      <c r="C165" s="106" t="s">
        <v>17</v>
      </c>
      <c r="D165" s="38"/>
      <c r="E165" s="39"/>
      <c r="F165" s="40"/>
      <c r="G165" s="40"/>
      <c r="H165" s="41"/>
      <c r="I165" s="41"/>
      <c r="J165" s="41"/>
      <c r="K165" s="41"/>
      <c r="L165" s="42"/>
      <c r="M165" s="107"/>
      <c r="N165" s="44"/>
    </row>
    <row r="166" spans="1:14" x14ac:dyDescent="0.3">
      <c r="A166" s="186"/>
      <c r="B166" s="179"/>
      <c r="C166" s="108"/>
      <c r="D166" s="46"/>
      <c r="E166" s="47"/>
      <c r="F166" s="48"/>
      <c r="G166" s="48"/>
      <c r="H166" s="49"/>
      <c r="I166" s="49"/>
      <c r="J166" s="49"/>
      <c r="K166" s="49"/>
      <c r="L166" s="50"/>
      <c r="M166" s="109"/>
      <c r="N166" s="52"/>
    </row>
    <row r="167" spans="1:14" x14ac:dyDescent="0.3">
      <c r="A167" s="186"/>
      <c r="B167" s="179"/>
      <c r="C167" s="181" t="s">
        <v>14</v>
      </c>
      <c r="D167" s="54" t="s">
        <v>258</v>
      </c>
      <c r="E167" s="188"/>
      <c r="F167" s="189"/>
      <c r="G167" s="189"/>
      <c r="H167" s="174"/>
      <c r="I167" s="174"/>
      <c r="J167" s="174"/>
      <c r="K167" s="174"/>
      <c r="L167" s="175"/>
      <c r="M167" s="176"/>
      <c r="N167" s="177"/>
    </row>
    <row r="168" spans="1:14" x14ac:dyDescent="0.3">
      <c r="A168" s="186"/>
      <c r="B168" s="179"/>
      <c r="C168" s="182" t="s">
        <v>15</v>
      </c>
      <c r="D168" s="54" t="s">
        <v>205</v>
      </c>
      <c r="E168" s="145"/>
      <c r="F168" s="146"/>
      <c r="G168" s="146"/>
      <c r="H168" s="147"/>
      <c r="I168" s="147"/>
      <c r="J168" s="147"/>
      <c r="K168" s="147"/>
      <c r="L168" s="148"/>
      <c r="M168" s="178"/>
      <c r="N168" s="150"/>
    </row>
    <row r="169" spans="1:14" x14ac:dyDescent="0.3">
      <c r="A169" s="186"/>
      <c r="B169" s="179"/>
      <c r="C169" s="182" t="s">
        <v>16</v>
      </c>
      <c r="D169" s="54" t="s">
        <v>206</v>
      </c>
      <c r="E169" s="145"/>
      <c r="F169" s="146"/>
      <c r="G169" s="146"/>
      <c r="H169" s="147"/>
      <c r="I169" s="147"/>
      <c r="J169" s="147"/>
      <c r="K169" s="147"/>
      <c r="L169" s="148"/>
      <c r="M169" s="178"/>
      <c r="N169" s="150"/>
    </row>
    <row r="170" spans="1:14" ht="41.4" x14ac:dyDescent="0.3">
      <c r="A170" s="186"/>
      <c r="B170" s="139"/>
      <c r="C170" s="80" t="s">
        <v>88</v>
      </c>
      <c r="D170" s="81" t="s">
        <v>89</v>
      </c>
      <c r="E170" s="15" t="b">
        <v>0</v>
      </c>
      <c r="F170" s="16" t="b">
        <f ca="1">IF(OR(Table13[[#This Row],[S]]=TRUE,Table13[[#This Row],[N/A]]=TRUE),FALSE,TRUE)</f>
        <v>0</v>
      </c>
      <c r="G170" s="16" t="b">
        <f ca="1">IF(OR(Table13[[#This Row],[S]]=TRUE,Table13[[#This Row],[N/A]]=TRUE),FALSE,TRUE)</f>
        <v>0</v>
      </c>
      <c r="H170" s="93"/>
      <c r="I170" s="18"/>
      <c r="J170" s="17"/>
      <c r="K170" s="18"/>
      <c r="L170" s="19"/>
      <c r="M170" s="95"/>
      <c r="N170" s="153"/>
    </row>
    <row r="171" spans="1:14" ht="41.4" x14ac:dyDescent="0.3">
      <c r="A171" s="186"/>
      <c r="B171" s="24"/>
      <c r="C171" s="84"/>
      <c r="D171" s="2" t="s">
        <v>90</v>
      </c>
      <c r="E171" s="15" t="b">
        <v>0</v>
      </c>
      <c r="F171" s="16" t="b">
        <f ca="1">IF(OR(Table13[[#This Row],[S]]=TRUE,Table13[[#This Row],[N/A]]=TRUE),FALSE,TRUE)</f>
        <v>0</v>
      </c>
      <c r="G171" s="16" t="b">
        <f ca="1">IF(OR(Table13[[#This Row],[S]]=TRUE,Table13[[#This Row],[N/A]]=TRUE),FALSE,TRUE)</f>
        <v>0</v>
      </c>
      <c r="H171" s="97" t="b">
        <v>0</v>
      </c>
      <c r="I171" s="97" t="b">
        <v>0</v>
      </c>
      <c r="J171" s="96" t="b">
        <v>0</v>
      </c>
      <c r="K171" s="97" t="b">
        <v>0</v>
      </c>
      <c r="L171" s="87">
        <v>0</v>
      </c>
      <c r="M171" s="98">
        <v>2</v>
      </c>
      <c r="N171" s="170">
        <f>Table13[[#This Row],[WF]]*Table13[[#This Row],[PTS]]</f>
        <v>0</v>
      </c>
    </row>
    <row r="172" spans="1:14" ht="27.6" x14ac:dyDescent="0.3">
      <c r="A172" s="186"/>
      <c r="B172" s="24"/>
      <c r="C172" s="84"/>
      <c r="D172" s="81" t="s">
        <v>91</v>
      </c>
      <c r="E172" s="15" t="b">
        <v>0</v>
      </c>
      <c r="F172" s="16" t="b">
        <f ca="1">IF(OR(Table13[[#This Row],[S]]=TRUE,Table13[[#This Row],[N/A]]=TRUE),FALSE,TRUE)</f>
        <v>0</v>
      </c>
      <c r="G172" s="16" t="b">
        <f ca="1">IF(OR(Table13[[#This Row],[S]]=TRUE,Table13[[#This Row],[N/A]]=TRUE),FALSE,TRUE)</f>
        <v>0</v>
      </c>
      <c r="H172" s="101"/>
      <c r="I172" s="102"/>
      <c r="J172" s="103"/>
      <c r="K172" s="102"/>
      <c r="L172" s="104"/>
      <c r="M172" s="136"/>
      <c r="N172" s="140"/>
    </row>
    <row r="173" spans="1:14" ht="24.45" customHeight="1" x14ac:dyDescent="0.3">
      <c r="A173" s="186"/>
      <c r="B173" s="24"/>
      <c r="C173" s="106" t="s">
        <v>17</v>
      </c>
      <c r="D173" s="38"/>
      <c r="E173" s="39"/>
      <c r="F173" s="40"/>
      <c r="G173" s="40"/>
      <c r="H173" s="41"/>
      <c r="I173" s="41"/>
      <c r="J173" s="41"/>
      <c r="K173" s="41"/>
      <c r="L173" s="42"/>
      <c r="M173" s="107"/>
      <c r="N173" s="44"/>
    </row>
    <row r="174" spans="1:14" ht="18" customHeight="1" x14ac:dyDescent="0.3">
      <c r="A174" s="186"/>
      <c r="B174" s="24"/>
      <c r="C174" s="108"/>
      <c r="D174" s="46"/>
      <c r="E174" s="47"/>
      <c r="F174" s="48"/>
      <c r="G174" s="48"/>
      <c r="H174" s="49"/>
      <c r="I174" s="49"/>
      <c r="J174" s="49"/>
      <c r="K174" s="49"/>
      <c r="L174" s="50"/>
      <c r="M174" s="109"/>
      <c r="N174" s="52"/>
    </row>
    <row r="175" spans="1:14" x14ac:dyDescent="0.3">
      <c r="A175" s="186"/>
      <c r="B175" s="24"/>
      <c r="C175" s="190" t="s">
        <v>14</v>
      </c>
      <c r="D175" s="54" t="s">
        <v>207</v>
      </c>
      <c r="E175" s="172"/>
      <c r="F175" s="173"/>
      <c r="G175" s="173"/>
      <c r="H175" s="174"/>
      <c r="I175" s="174"/>
      <c r="J175" s="174"/>
      <c r="K175" s="174"/>
      <c r="L175" s="175"/>
      <c r="M175" s="176"/>
      <c r="N175" s="177"/>
    </row>
    <row r="176" spans="1:14" x14ac:dyDescent="0.3">
      <c r="A176" s="186"/>
      <c r="B176" s="24"/>
      <c r="C176" s="191" t="s">
        <v>15</v>
      </c>
      <c r="D176" s="54" t="s">
        <v>208</v>
      </c>
      <c r="E176" s="145"/>
      <c r="F176" s="146"/>
      <c r="G176" s="146"/>
      <c r="H176" s="147"/>
      <c r="I176" s="147"/>
      <c r="J176" s="147"/>
      <c r="K176" s="147"/>
      <c r="L176" s="148"/>
      <c r="M176" s="178"/>
      <c r="N176" s="150"/>
    </row>
    <row r="177" spans="1:14" x14ac:dyDescent="0.3">
      <c r="A177" s="186"/>
      <c r="B177" s="24"/>
      <c r="C177" s="181" t="s">
        <v>16</v>
      </c>
      <c r="D177" s="91" t="s">
        <v>209</v>
      </c>
      <c r="E177" s="172"/>
      <c r="F177" s="173"/>
      <c r="G177" s="173"/>
      <c r="H177" s="174"/>
      <c r="I177" s="174"/>
      <c r="J177" s="174"/>
      <c r="K177" s="174"/>
      <c r="L177" s="175"/>
      <c r="M177" s="176"/>
      <c r="N177" s="177"/>
    </row>
    <row r="178" spans="1:14" ht="41.4" x14ac:dyDescent="0.3">
      <c r="A178" s="186"/>
      <c r="B178" s="192"/>
      <c r="C178" s="193" t="s">
        <v>92</v>
      </c>
      <c r="D178" s="134" t="s">
        <v>93</v>
      </c>
      <c r="E178" s="15" t="b">
        <v>0</v>
      </c>
      <c r="F178" s="16" t="b">
        <f ca="1">IF(OR(Table13[[#This Row],[S]]=TRUE,Table13[[#This Row],[N/A]]=TRUE),FALSE,TRUE)</f>
        <v>0</v>
      </c>
      <c r="G178" s="16" t="b">
        <f ca="1">IF(OR(Table13[[#This Row],[S]]=TRUE,Table13[[#This Row],[N/A]]=TRUE),FALSE,TRUE)</f>
        <v>0</v>
      </c>
      <c r="H178" s="93"/>
      <c r="I178" s="18"/>
      <c r="J178" s="17"/>
      <c r="K178" s="18"/>
      <c r="L178" s="19"/>
      <c r="M178" s="136"/>
      <c r="N178" s="136"/>
    </row>
    <row r="179" spans="1:14" ht="27.6" x14ac:dyDescent="0.3">
      <c r="A179" s="186"/>
      <c r="B179" s="24"/>
      <c r="C179" s="25"/>
      <c r="D179" s="81" t="s">
        <v>94</v>
      </c>
      <c r="E179" s="15" t="b">
        <v>0</v>
      </c>
      <c r="F179" s="16" t="b">
        <f ca="1">IF(OR(Table13[[#This Row],[S]]=TRUE,Table13[[#This Row],[N/A]]=TRUE),FALSE,TRUE)</f>
        <v>0</v>
      </c>
      <c r="G179" s="16" t="b">
        <f ca="1">IF(OR(Table13[[#This Row],[S]]=TRUE,Table13[[#This Row],[N/A]]=TRUE),FALSE,TRUE)</f>
        <v>0</v>
      </c>
      <c r="H179" s="97" t="b">
        <v>0</v>
      </c>
      <c r="I179" s="97" t="b">
        <v>0</v>
      </c>
      <c r="J179" s="96" t="b">
        <v>0</v>
      </c>
      <c r="K179" s="97" t="b">
        <v>0</v>
      </c>
      <c r="L179" s="87">
        <v>0</v>
      </c>
      <c r="M179" s="98">
        <v>2</v>
      </c>
      <c r="N179" s="170">
        <f>Table13[[#This Row],[WF]]*Table13[[#This Row],[PTS]]</f>
        <v>0</v>
      </c>
    </row>
    <row r="180" spans="1:14" ht="41.4" x14ac:dyDescent="0.3">
      <c r="A180" s="186"/>
      <c r="B180" s="24"/>
      <c r="C180" s="25"/>
      <c r="D180" s="134" t="s">
        <v>95</v>
      </c>
      <c r="E180" s="15" t="b">
        <v>0</v>
      </c>
      <c r="F180" s="16" t="b">
        <f ca="1">IF(OR(Table13[[#This Row],[S]]=TRUE,Table13[[#This Row],[N/A]]=TRUE),FALSE,TRUE)</f>
        <v>0</v>
      </c>
      <c r="G180" s="16" t="b">
        <f ca="1">IF(OR(Table13[[#This Row],[S]]=TRUE,Table13[[#This Row],[N/A]]=TRUE),FALSE,TRUE)</f>
        <v>0</v>
      </c>
      <c r="H180" s="101"/>
      <c r="I180" s="102"/>
      <c r="J180" s="103"/>
      <c r="K180" s="102"/>
      <c r="L180" s="104"/>
      <c r="M180" s="99"/>
      <c r="N180" s="99"/>
    </row>
    <row r="181" spans="1:14" x14ac:dyDescent="0.3">
      <c r="A181" s="186"/>
      <c r="B181" s="24"/>
      <c r="C181" s="106" t="s">
        <v>17</v>
      </c>
      <c r="D181" s="38"/>
      <c r="E181" s="39"/>
      <c r="F181" s="40"/>
      <c r="G181" s="40"/>
      <c r="H181" s="41"/>
      <c r="I181" s="41"/>
      <c r="J181" s="41"/>
      <c r="K181" s="41"/>
      <c r="L181" s="42"/>
      <c r="M181" s="107"/>
      <c r="N181" s="44"/>
    </row>
    <row r="182" spans="1:14" x14ac:dyDescent="0.3">
      <c r="A182" s="186"/>
      <c r="B182" s="24"/>
      <c r="C182" s="108"/>
      <c r="D182" s="46"/>
      <c r="E182" s="47"/>
      <c r="F182" s="48"/>
      <c r="G182" s="48"/>
      <c r="H182" s="49"/>
      <c r="I182" s="49"/>
      <c r="J182" s="49"/>
      <c r="K182" s="49"/>
      <c r="L182" s="50"/>
      <c r="M182" s="109"/>
      <c r="N182" s="52"/>
    </row>
    <row r="183" spans="1:14" x14ac:dyDescent="0.3">
      <c r="A183" s="186"/>
      <c r="B183" s="24"/>
      <c r="C183" s="181" t="s">
        <v>14</v>
      </c>
      <c r="D183" s="54" t="s">
        <v>210</v>
      </c>
      <c r="E183" s="172"/>
      <c r="F183" s="173"/>
      <c r="G183" s="173"/>
      <c r="H183" s="174"/>
      <c r="I183" s="174"/>
      <c r="J183" s="174"/>
      <c r="K183" s="174"/>
      <c r="L183" s="175"/>
      <c r="M183" s="176"/>
      <c r="N183" s="177"/>
    </row>
    <row r="184" spans="1:14" x14ac:dyDescent="0.3">
      <c r="A184" s="186"/>
      <c r="B184" s="24"/>
      <c r="C184" s="182" t="s">
        <v>15</v>
      </c>
      <c r="D184" s="54" t="s">
        <v>211</v>
      </c>
      <c r="E184" s="145"/>
      <c r="F184" s="146"/>
      <c r="G184" s="146"/>
      <c r="H184" s="147"/>
      <c r="I184" s="147"/>
      <c r="J184" s="147"/>
      <c r="K184" s="147"/>
      <c r="L184" s="148"/>
      <c r="M184" s="178"/>
      <c r="N184" s="150"/>
    </row>
    <row r="185" spans="1:14" x14ac:dyDescent="0.3">
      <c r="A185" s="186"/>
      <c r="B185" s="24"/>
      <c r="C185" s="182" t="s">
        <v>16</v>
      </c>
      <c r="D185" s="54" t="s">
        <v>212</v>
      </c>
      <c r="E185" s="145"/>
      <c r="F185" s="146"/>
      <c r="G185" s="146"/>
      <c r="H185" s="147"/>
      <c r="I185" s="147"/>
      <c r="J185" s="147"/>
      <c r="K185" s="147"/>
      <c r="L185" s="148"/>
      <c r="M185" s="178"/>
      <c r="N185" s="150"/>
    </row>
    <row r="186" spans="1:14" x14ac:dyDescent="0.3">
      <c r="A186" s="121" t="s">
        <v>308</v>
      </c>
      <c r="B186" s="122"/>
      <c r="C186" s="123"/>
      <c r="D186" s="124"/>
      <c r="E186" s="125"/>
      <c r="F186" s="126"/>
      <c r="G186" s="126"/>
      <c r="H186" s="124"/>
      <c r="I186" s="124"/>
      <c r="J186" s="124"/>
      <c r="K186" s="124"/>
      <c r="L186" s="127"/>
      <c r="M186" s="127"/>
      <c r="N186" s="128">
        <f>SUM(N155,N163,N171,N179)</f>
        <v>0</v>
      </c>
    </row>
    <row r="187" spans="1:14" x14ac:dyDescent="0.3">
      <c r="A187" s="121" t="s">
        <v>309</v>
      </c>
      <c r="B187" s="130"/>
      <c r="C187" s="131"/>
      <c r="D187" s="124"/>
      <c r="E187" s="125"/>
      <c r="F187" s="126"/>
      <c r="G187" s="126"/>
      <c r="H187" s="124"/>
      <c r="I187" s="124"/>
      <c r="J187" s="124"/>
      <c r="K187" s="124"/>
      <c r="L187" s="127"/>
      <c r="M187" s="127"/>
      <c r="N187" s="132">
        <f>N186/40</f>
        <v>0</v>
      </c>
    </row>
    <row r="188" spans="1:14" ht="41.4" x14ac:dyDescent="0.3">
      <c r="A188" s="186">
        <v>6</v>
      </c>
      <c r="B188" s="192" t="s">
        <v>296</v>
      </c>
      <c r="C188" s="80" t="s">
        <v>96</v>
      </c>
      <c r="D188" s="2" t="s">
        <v>97</v>
      </c>
      <c r="E188" s="15" t="b">
        <v>0</v>
      </c>
      <c r="F188" s="16" t="b">
        <f ca="1">IF(OR(Table13[[#This Row],[S]]=TRUE,Table13[[#This Row],[N/A]]=TRUE),FALSE,TRUE)</f>
        <v>0</v>
      </c>
      <c r="G188" s="16" t="b">
        <f ca="1">IF(OR(Table13[[#This Row],[S]]=TRUE,Table13[[#This Row],[N/A]]=TRUE),FALSE,TRUE)</f>
        <v>0</v>
      </c>
      <c r="H188" s="93"/>
      <c r="I188" s="18"/>
      <c r="J188" s="17"/>
      <c r="K188" s="18"/>
      <c r="L188" s="19"/>
      <c r="M188" s="95"/>
      <c r="N188" s="140"/>
    </row>
    <row r="189" spans="1:14" ht="41.4" x14ac:dyDescent="0.3">
      <c r="A189" s="186"/>
      <c r="B189" s="24"/>
      <c r="C189" s="84"/>
      <c r="D189" s="92" t="s">
        <v>98</v>
      </c>
      <c r="E189" s="15" t="b">
        <v>0</v>
      </c>
      <c r="F189" s="16" t="b">
        <f ca="1">IF(OR(Table13[[#This Row],[S]]=TRUE,Table13[[#This Row],[N/A]]=TRUE),FALSE,TRUE)</f>
        <v>0</v>
      </c>
      <c r="G189" s="16" t="b">
        <f ca="1">IF(OR(Table13[[#This Row],[S]]=TRUE,Table13[[#This Row],[N/A]]=TRUE),FALSE,TRUE)</f>
        <v>0</v>
      </c>
      <c r="H189" s="97" t="b">
        <v>0</v>
      </c>
      <c r="I189" s="97" t="b">
        <v>0</v>
      </c>
      <c r="J189" s="96" t="b">
        <v>0</v>
      </c>
      <c r="K189" s="97" t="b">
        <v>0</v>
      </c>
      <c r="L189" s="87">
        <v>0</v>
      </c>
      <c r="M189" s="98">
        <v>1</v>
      </c>
      <c r="N189" s="170">
        <f>Table13[[#This Row],[WF]]*Table13[[#This Row],[PTS]]</f>
        <v>0</v>
      </c>
    </row>
    <row r="190" spans="1:14" ht="41.4" x14ac:dyDescent="0.3">
      <c r="A190" s="186"/>
      <c r="B190" s="24"/>
      <c r="C190" s="84"/>
      <c r="D190" s="2" t="s">
        <v>282</v>
      </c>
      <c r="E190" s="15" t="b">
        <v>0</v>
      </c>
      <c r="F190" s="16" t="b">
        <f ca="1">IF(OR(Table13[[#This Row],[S]]=TRUE,Table13[[#This Row],[N/A]]=TRUE),FALSE,TRUE)</f>
        <v>0</v>
      </c>
      <c r="G190" s="16" t="b">
        <f ca="1">IF(OR(Table13[[#This Row],[S]]=TRUE,Table13[[#This Row],[N/A]]=TRUE),FALSE,TRUE)</f>
        <v>0</v>
      </c>
      <c r="H190" s="101"/>
      <c r="I190" s="102"/>
      <c r="J190" s="103"/>
      <c r="K190" s="102"/>
      <c r="L190" s="104"/>
      <c r="M190" s="136"/>
      <c r="N190" s="140"/>
    </row>
    <row r="191" spans="1:14" x14ac:dyDescent="0.3">
      <c r="A191" s="186"/>
      <c r="B191" s="24"/>
      <c r="C191" s="106" t="s">
        <v>17</v>
      </c>
      <c r="D191" s="38"/>
      <c r="E191" s="39"/>
      <c r="F191" s="40"/>
      <c r="G191" s="40"/>
      <c r="H191" s="41"/>
      <c r="I191" s="41"/>
      <c r="J191" s="41"/>
      <c r="K191" s="41"/>
      <c r="L191" s="42"/>
      <c r="M191" s="107"/>
      <c r="N191" s="44"/>
    </row>
    <row r="192" spans="1:14" x14ac:dyDescent="0.3">
      <c r="A192" s="186"/>
      <c r="B192" s="24"/>
      <c r="C192" s="108"/>
      <c r="D192" s="46"/>
      <c r="E192" s="47"/>
      <c r="F192" s="48"/>
      <c r="G192" s="48"/>
      <c r="H192" s="49"/>
      <c r="I192" s="49"/>
      <c r="J192" s="49"/>
      <c r="K192" s="49"/>
      <c r="L192" s="50"/>
      <c r="M192" s="109"/>
      <c r="N192" s="52"/>
    </row>
    <row r="193" spans="1:14" x14ac:dyDescent="0.3">
      <c r="A193" s="186"/>
      <c r="B193" s="24"/>
      <c r="C193" s="182" t="s">
        <v>14</v>
      </c>
      <c r="D193" s="54" t="s">
        <v>294</v>
      </c>
      <c r="E193" s="145"/>
      <c r="F193" s="146"/>
      <c r="G193" s="146"/>
      <c r="H193" s="147"/>
      <c r="I193" s="147"/>
      <c r="J193" s="147"/>
      <c r="K193" s="147"/>
      <c r="L193" s="148"/>
      <c r="M193" s="178"/>
      <c r="N193" s="150"/>
    </row>
    <row r="194" spans="1:14" x14ac:dyDescent="0.3">
      <c r="A194" s="186"/>
      <c r="B194" s="24"/>
      <c r="C194" s="115"/>
      <c r="D194" s="62" t="s">
        <v>284</v>
      </c>
      <c r="E194" s="63"/>
      <c r="F194" s="64"/>
      <c r="G194" s="64"/>
      <c r="H194" s="65"/>
      <c r="I194" s="65"/>
      <c r="J194" s="65"/>
      <c r="K194" s="65"/>
      <c r="L194" s="66"/>
      <c r="M194" s="116"/>
      <c r="N194" s="68"/>
    </row>
    <row r="195" spans="1:14" x14ac:dyDescent="0.3">
      <c r="A195" s="186"/>
      <c r="B195" s="24"/>
      <c r="C195" s="182" t="s">
        <v>15</v>
      </c>
      <c r="D195" s="54" t="s">
        <v>213</v>
      </c>
      <c r="E195" s="145"/>
      <c r="F195" s="146"/>
      <c r="G195" s="146"/>
      <c r="H195" s="147"/>
      <c r="I195" s="147"/>
      <c r="J195" s="147"/>
      <c r="K195" s="147"/>
      <c r="L195" s="148"/>
      <c r="M195" s="178"/>
      <c r="N195" s="150"/>
    </row>
    <row r="196" spans="1:14" x14ac:dyDescent="0.3">
      <c r="A196" s="186"/>
      <c r="B196" s="24"/>
      <c r="C196" s="181" t="s">
        <v>16</v>
      </c>
      <c r="D196" s="91" t="s">
        <v>214</v>
      </c>
      <c r="E196" s="172"/>
      <c r="F196" s="173"/>
      <c r="G196" s="173"/>
      <c r="H196" s="174"/>
      <c r="I196" s="174"/>
      <c r="J196" s="174"/>
      <c r="K196" s="174"/>
      <c r="L196" s="175"/>
      <c r="M196" s="176"/>
      <c r="N196" s="177"/>
    </row>
    <row r="197" spans="1:14" ht="41.4" x14ac:dyDescent="0.3">
      <c r="A197" s="186"/>
      <c r="B197" s="24"/>
      <c r="C197" s="139" t="s">
        <v>99</v>
      </c>
      <c r="D197" s="2" t="s">
        <v>100</v>
      </c>
      <c r="E197" s="15" t="b">
        <v>0</v>
      </c>
      <c r="F197" s="16" t="b">
        <f ca="1">IF(OR(Table13[[#This Row],[S]]=TRUE,Table13[[#This Row],[N/A]]=TRUE),FALSE,TRUE)</f>
        <v>0</v>
      </c>
      <c r="G197" s="16" t="b">
        <f ca="1">IF(OR(Table13[[#This Row],[S]]=TRUE,Table13[[#This Row],[N/A]]=TRUE),FALSE,TRUE)</f>
        <v>0</v>
      </c>
      <c r="H197" s="93"/>
      <c r="I197" s="18"/>
      <c r="J197" s="17"/>
      <c r="K197" s="18"/>
      <c r="L197" s="19"/>
      <c r="M197" s="136"/>
      <c r="N197" s="140"/>
    </row>
    <row r="198" spans="1:14" ht="41.4" x14ac:dyDescent="0.3">
      <c r="A198" s="186"/>
      <c r="B198" s="24"/>
      <c r="C198" s="84"/>
      <c r="D198" s="92" t="s">
        <v>101</v>
      </c>
      <c r="E198" s="15" t="b">
        <v>0</v>
      </c>
      <c r="F198" s="16" t="b">
        <f ca="1">IF(OR(Table13[[#This Row],[S]]=TRUE,Table13[[#This Row],[N/A]]=TRUE),FALSE,TRUE)</f>
        <v>0</v>
      </c>
      <c r="G198" s="16" t="b">
        <f ca="1">IF(OR(Table13[[#This Row],[S]]=TRUE,Table13[[#This Row],[N/A]]=TRUE),FALSE,TRUE)</f>
        <v>0</v>
      </c>
      <c r="H198" s="97" t="b">
        <v>0</v>
      </c>
      <c r="I198" s="97" t="b">
        <v>0</v>
      </c>
      <c r="J198" s="96" t="b">
        <v>0</v>
      </c>
      <c r="K198" s="97" t="b">
        <v>0</v>
      </c>
      <c r="L198" s="87">
        <v>0</v>
      </c>
      <c r="M198" s="98">
        <v>1</v>
      </c>
      <c r="N198" s="170">
        <f>Table13[[#This Row],[WF]]*Table13[[#This Row],[PTS]]</f>
        <v>0</v>
      </c>
    </row>
    <row r="199" spans="1:14" ht="41.4" x14ac:dyDescent="0.3">
      <c r="A199" s="186"/>
      <c r="B199" s="24"/>
      <c r="C199" s="84"/>
      <c r="D199" s="2" t="s">
        <v>102</v>
      </c>
      <c r="E199" s="15" t="b">
        <v>0</v>
      </c>
      <c r="F199" s="16" t="b">
        <f ca="1">IF(OR(Table13[[#This Row],[S]]=TRUE,Table13[[#This Row],[N/A]]=TRUE),FALSE,TRUE)</f>
        <v>0</v>
      </c>
      <c r="G199" s="16" t="b">
        <f ca="1">IF(OR(Table13[[#This Row],[S]]=TRUE,Table13[[#This Row],[N/A]]=TRUE),FALSE,TRUE)</f>
        <v>0</v>
      </c>
      <c r="H199" s="101"/>
      <c r="I199" s="102"/>
      <c r="J199" s="103"/>
      <c r="K199" s="102"/>
      <c r="L199" s="104"/>
      <c r="M199" s="136"/>
      <c r="N199" s="140"/>
    </row>
    <row r="200" spans="1:14" x14ac:dyDescent="0.3">
      <c r="A200" s="186"/>
      <c r="B200" s="24"/>
      <c r="C200" s="106" t="s">
        <v>17</v>
      </c>
      <c r="D200" s="38"/>
      <c r="E200" s="39"/>
      <c r="F200" s="40"/>
      <c r="G200" s="40"/>
      <c r="H200" s="41"/>
      <c r="I200" s="41"/>
      <c r="J200" s="41"/>
      <c r="K200" s="41"/>
      <c r="L200" s="42"/>
      <c r="M200" s="107"/>
      <c r="N200" s="44"/>
    </row>
    <row r="201" spans="1:14" x14ac:dyDescent="0.3">
      <c r="A201" s="186"/>
      <c r="B201" s="24"/>
      <c r="C201" s="108"/>
      <c r="D201" s="46"/>
      <c r="E201" s="47"/>
      <c r="F201" s="48"/>
      <c r="G201" s="48"/>
      <c r="H201" s="49"/>
      <c r="I201" s="49"/>
      <c r="J201" s="49"/>
      <c r="K201" s="49"/>
      <c r="L201" s="50"/>
      <c r="M201" s="109"/>
      <c r="N201" s="52"/>
    </row>
    <row r="202" spans="1:14" x14ac:dyDescent="0.3">
      <c r="A202" s="186"/>
      <c r="B202" s="24"/>
      <c r="C202" s="181" t="s">
        <v>14</v>
      </c>
      <c r="D202" s="54" t="s">
        <v>215</v>
      </c>
      <c r="E202" s="172"/>
      <c r="F202" s="173"/>
      <c r="G202" s="173"/>
      <c r="H202" s="174"/>
      <c r="I202" s="174"/>
      <c r="J202" s="174"/>
      <c r="K202" s="174"/>
      <c r="L202" s="175"/>
      <c r="M202" s="176"/>
      <c r="N202" s="177"/>
    </row>
    <row r="203" spans="1:14" x14ac:dyDescent="0.3">
      <c r="A203" s="186"/>
      <c r="B203" s="24"/>
      <c r="C203" s="182" t="s">
        <v>15</v>
      </c>
      <c r="D203" s="54" t="s">
        <v>216</v>
      </c>
      <c r="E203" s="145"/>
      <c r="F203" s="146"/>
      <c r="G203" s="146"/>
      <c r="H203" s="147"/>
      <c r="I203" s="147"/>
      <c r="J203" s="147"/>
      <c r="K203" s="147"/>
      <c r="L203" s="148"/>
      <c r="M203" s="178"/>
      <c r="N203" s="150"/>
    </row>
    <row r="204" spans="1:14" x14ac:dyDescent="0.3">
      <c r="A204" s="186"/>
      <c r="B204" s="24"/>
      <c r="C204" s="181" t="s">
        <v>16</v>
      </c>
      <c r="D204" s="91" t="s">
        <v>217</v>
      </c>
      <c r="E204" s="172"/>
      <c r="F204" s="173"/>
      <c r="G204" s="173"/>
      <c r="H204" s="174"/>
      <c r="I204" s="174"/>
      <c r="J204" s="174"/>
      <c r="K204" s="174"/>
      <c r="L204" s="175"/>
      <c r="M204" s="176"/>
      <c r="N204" s="177"/>
    </row>
    <row r="205" spans="1:14" ht="41.4" x14ac:dyDescent="0.3">
      <c r="A205" s="186"/>
      <c r="B205" s="24"/>
      <c r="C205" s="139" t="s">
        <v>103</v>
      </c>
      <c r="D205" s="2" t="s">
        <v>104</v>
      </c>
      <c r="E205" s="15" t="b">
        <v>0</v>
      </c>
      <c r="F205" s="16" t="b">
        <f ca="1">IF(OR(Table13[[#This Row],[S]]=TRUE,Table13[[#This Row],[N/A]]=TRUE),FALSE,TRUE)</f>
        <v>0</v>
      </c>
      <c r="G205" s="16" t="b">
        <f ca="1">IF(OR(Table13[[#This Row],[S]]=TRUE,Table13[[#This Row],[N/A]]=TRUE),FALSE,TRUE)</f>
        <v>0</v>
      </c>
      <c r="H205" s="17"/>
      <c r="I205" s="18"/>
      <c r="J205" s="17"/>
      <c r="K205" s="18"/>
      <c r="L205" s="19"/>
      <c r="M205" s="136"/>
      <c r="N205" s="140"/>
    </row>
    <row r="206" spans="1:14" ht="41.4" x14ac:dyDescent="0.3">
      <c r="A206" s="186"/>
      <c r="B206" s="24"/>
      <c r="C206" s="84"/>
      <c r="D206" s="92" t="s">
        <v>105</v>
      </c>
      <c r="E206" s="15" t="b">
        <v>0</v>
      </c>
      <c r="F206" s="16" t="b">
        <f ca="1">IF(OR(Table13[[#This Row],[S]]=TRUE,Table13[[#This Row],[N/A]]=TRUE),FALSE,TRUE)</f>
        <v>0</v>
      </c>
      <c r="G206" s="16" t="b">
        <f ca="1">IF(OR(Table13[[#This Row],[S]]=TRUE,Table13[[#This Row],[N/A]]=TRUE),FALSE,TRUE)</f>
        <v>0</v>
      </c>
      <c r="H206" s="27" t="b">
        <v>0</v>
      </c>
      <c r="I206" s="27" t="b">
        <v>0</v>
      </c>
      <c r="J206" s="26" t="b">
        <v>0</v>
      </c>
      <c r="K206" s="27" t="b">
        <v>0</v>
      </c>
      <c r="L206" s="28">
        <v>0</v>
      </c>
      <c r="M206" s="141">
        <v>1</v>
      </c>
      <c r="N206" s="142">
        <f>Table13[[#This Row],[WF]]*Table13[[#This Row],[PTS]]</f>
        <v>0</v>
      </c>
    </row>
    <row r="207" spans="1:14" ht="41.4" x14ac:dyDescent="0.3">
      <c r="A207" s="186"/>
      <c r="B207" s="24"/>
      <c r="C207" s="84"/>
      <c r="D207" s="2" t="s">
        <v>106</v>
      </c>
      <c r="E207" s="15" t="b">
        <v>0</v>
      </c>
      <c r="F207" s="16" t="b">
        <f ca="1">IF(OR(Table13[[#This Row],[S]]=TRUE,Table13[[#This Row],[N/A]]=TRUE),FALSE,TRUE)</f>
        <v>0</v>
      </c>
      <c r="G207" s="16" t="b">
        <f ca="1">IF(OR(Table13[[#This Row],[S]]=TRUE,Table13[[#This Row],[N/A]]=TRUE),FALSE,TRUE)</f>
        <v>0</v>
      </c>
      <c r="H207" s="31"/>
      <c r="I207" s="24"/>
      <c r="J207" s="31"/>
      <c r="K207" s="24"/>
      <c r="L207" s="32"/>
      <c r="M207" s="136"/>
      <c r="N207" s="170"/>
    </row>
    <row r="208" spans="1:14" x14ac:dyDescent="0.3">
      <c r="A208" s="186"/>
      <c r="B208" s="24"/>
      <c r="C208" s="84"/>
      <c r="D208" s="2" t="s">
        <v>155</v>
      </c>
      <c r="E208" s="35" t="b">
        <v>0</v>
      </c>
      <c r="F208" s="36" t="b">
        <f ca="1">IF(OR(Table13[[#This Row],[S]]=TRUE,Table13[[#This Row],[N/A]]=TRUE),FALSE,TRUE)</f>
        <v>0</v>
      </c>
      <c r="G208" s="36" t="b">
        <f ca="1">IF(OR(Table13[[#This Row],[S]]=TRUE,Table13[[#This Row],[N/A]]=TRUE),FALSE,TRUE)</f>
        <v>0</v>
      </c>
      <c r="H208" s="31"/>
      <c r="I208" s="24"/>
      <c r="J208" s="31"/>
      <c r="K208" s="24"/>
      <c r="L208" s="32"/>
      <c r="M208" s="105"/>
      <c r="N208" s="170"/>
    </row>
    <row r="209" spans="1:14" x14ac:dyDescent="0.3">
      <c r="A209" s="186"/>
      <c r="B209" s="24"/>
      <c r="C209" s="106" t="s">
        <v>17</v>
      </c>
      <c r="D209" s="38"/>
      <c r="E209" s="39"/>
      <c r="F209" s="40"/>
      <c r="G209" s="40"/>
      <c r="H209" s="41"/>
      <c r="I209" s="41"/>
      <c r="J209" s="41"/>
      <c r="K209" s="41"/>
      <c r="L209" s="42"/>
      <c r="M209" s="107"/>
      <c r="N209" s="44"/>
    </row>
    <row r="210" spans="1:14" x14ac:dyDescent="0.3">
      <c r="A210" s="186"/>
      <c r="B210" s="24"/>
      <c r="C210" s="108"/>
      <c r="D210" s="46"/>
      <c r="E210" s="47"/>
      <c r="F210" s="48"/>
      <c r="G210" s="48"/>
      <c r="H210" s="49"/>
      <c r="I210" s="49"/>
      <c r="J210" s="49"/>
      <c r="K210" s="49"/>
      <c r="L210" s="50"/>
      <c r="M210" s="109"/>
      <c r="N210" s="52"/>
    </row>
    <row r="211" spans="1:14" x14ac:dyDescent="0.3">
      <c r="A211" s="186"/>
      <c r="B211" s="24"/>
      <c r="C211" s="182" t="s">
        <v>14</v>
      </c>
      <c r="D211" s="54" t="s">
        <v>285</v>
      </c>
      <c r="E211" s="145"/>
      <c r="F211" s="146"/>
      <c r="G211" s="146"/>
      <c r="H211" s="147"/>
      <c r="I211" s="147"/>
      <c r="J211" s="147"/>
      <c r="K211" s="147"/>
      <c r="L211" s="148"/>
      <c r="M211" s="178"/>
      <c r="N211" s="150"/>
    </row>
    <row r="212" spans="1:14" x14ac:dyDescent="0.3">
      <c r="A212" s="186"/>
      <c r="B212" s="24"/>
      <c r="C212" s="194"/>
      <c r="D212" s="195" t="s">
        <v>286</v>
      </c>
      <c r="E212" s="188"/>
      <c r="F212" s="189"/>
      <c r="G212" s="189"/>
      <c r="H212" s="196"/>
      <c r="I212" s="196"/>
      <c r="J212" s="196"/>
      <c r="K212" s="196"/>
      <c r="L212" s="197"/>
      <c r="M212" s="198"/>
      <c r="N212" s="199"/>
    </row>
    <row r="213" spans="1:14" x14ac:dyDescent="0.3">
      <c r="A213" s="186"/>
      <c r="B213" s="24"/>
      <c r="C213" s="200" t="s">
        <v>15</v>
      </c>
      <c r="D213" s="62" t="s">
        <v>218</v>
      </c>
      <c r="E213" s="63"/>
      <c r="F213" s="64"/>
      <c r="G213" s="64"/>
      <c r="H213" s="65"/>
      <c r="I213" s="65"/>
      <c r="J213" s="65"/>
      <c r="K213" s="65"/>
      <c r="L213" s="66"/>
      <c r="M213" s="116"/>
      <c r="N213" s="68"/>
    </row>
    <row r="214" spans="1:14" x14ac:dyDescent="0.3">
      <c r="A214" s="186"/>
      <c r="B214" s="24"/>
      <c r="C214" s="181" t="s">
        <v>16</v>
      </c>
      <c r="D214" s="91" t="s">
        <v>219</v>
      </c>
      <c r="E214" s="172"/>
      <c r="F214" s="173"/>
      <c r="G214" s="173"/>
      <c r="H214" s="174"/>
      <c r="I214" s="174"/>
      <c r="J214" s="174"/>
      <c r="K214" s="174"/>
      <c r="L214" s="175"/>
      <c r="M214" s="176"/>
      <c r="N214" s="177"/>
    </row>
    <row r="215" spans="1:14" ht="41.4" x14ac:dyDescent="0.3">
      <c r="A215" s="186"/>
      <c r="B215" s="24"/>
      <c r="C215" s="139" t="s">
        <v>107</v>
      </c>
      <c r="D215" s="201" t="s">
        <v>108</v>
      </c>
      <c r="E215" s="15" t="b">
        <v>0</v>
      </c>
      <c r="F215" s="16" t="b">
        <f ca="1">IF(OR(Table13[[#This Row],[S]]=TRUE,Table13[[#This Row],[N/A]]=TRUE),FALSE,TRUE)</f>
        <v>0</v>
      </c>
      <c r="G215" s="16" t="b">
        <f ca="1">IF(OR(Table13[[#This Row],[S]]=TRUE,Table13[[#This Row],[N/A]]=TRUE),FALSE,TRUE)</f>
        <v>0</v>
      </c>
      <c r="H215" s="93"/>
      <c r="I215" s="18"/>
      <c r="J215" s="17"/>
      <c r="K215" s="18"/>
      <c r="L215" s="19"/>
      <c r="M215" s="136"/>
      <c r="N215" s="136"/>
    </row>
    <row r="216" spans="1:14" ht="41.4" x14ac:dyDescent="0.3">
      <c r="A216" s="186"/>
      <c r="B216" s="24"/>
      <c r="C216" s="84"/>
      <c r="D216" s="81" t="s">
        <v>109</v>
      </c>
      <c r="E216" s="15" t="b">
        <v>0</v>
      </c>
      <c r="F216" s="16" t="b">
        <f ca="1">IF(OR(Table13[[#This Row],[S]]=TRUE,Table13[[#This Row],[N/A]]=TRUE),FALSE,TRUE)</f>
        <v>0</v>
      </c>
      <c r="G216" s="16" t="b">
        <f ca="1">IF(OR(Table13[[#This Row],[S]]=TRUE,Table13[[#This Row],[N/A]]=TRUE),FALSE,TRUE)</f>
        <v>0</v>
      </c>
      <c r="H216" s="27" t="b">
        <v>0</v>
      </c>
      <c r="I216" s="27" t="b">
        <v>0</v>
      </c>
      <c r="J216" s="26" t="b">
        <v>0</v>
      </c>
      <c r="K216" s="27" t="b">
        <v>0</v>
      </c>
      <c r="L216" s="28">
        <v>0</v>
      </c>
      <c r="M216" s="141">
        <v>1</v>
      </c>
      <c r="N216" s="202">
        <f>Table13[[#This Row],[WF]]*Table13[[#This Row],[PTS]]</f>
        <v>0</v>
      </c>
    </row>
    <row r="217" spans="1:14" ht="55.2" x14ac:dyDescent="0.3">
      <c r="A217" s="186"/>
      <c r="B217" s="24"/>
      <c r="C217" s="84"/>
      <c r="D217" s="201" t="s">
        <v>110</v>
      </c>
      <c r="E217" s="15" t="b">
        <v>0</v>
      </c>
      <c r="F217" s="16" t="b">
        <f ca="1">IF(OR(Table13[[#This Row],[S]]=TRUE,Table13[[#This Row],[N/A]]=TRUE),FALSE,TRUE)</f>
        <v>0</v>
      </c>
      <c r="G217" s="16" t="b">
        <f ca="1">IF(OR(Table13[[#This Row],[S]]=TRUE,Table13[[#This Row],[N/A]]=TRUE),FALSE,TRUE)</f>
        <v>0</v>
      </c>
      <c r="H217" s="101"/>
      <c r="I217" s="102"/>
      <c r="J217" s="103"/>
      <c r="K217" s="102"/>
      <c r="L217" s="104"/>
      <c r="M217" s="136"/>
      <c r="N217" s="136"/>
    </row>
    <row r="218" spans="1:14" x14ac:dyDescent="0.3">
      <c r="A218" s="186"/>
      <c r="B218" s="24"/>
      <c r="C218" s="106" t="s">
        <v>17</v>
      </c>
      <c r="D218" s="38"/>
      <c r="E218" s="39"/>
      <c r="F218" s="40"/>
      <c r="G218" s="40"/>
      <c r="H218" s="41"/>
      <c r="I218" s="41"/>
      <c r="J218" s="41"/>
      <c r="K218" s="41"/>
      <c r="L218" s="42"/>
      <c r="M218" s="107"/>
      <c r="N218" s="44"/>
    </row>
    <row r="219" spans="1:14" x14ac:dyDescent="0.3">
      <c r="A219" s="186"/>
      <c r="B219" s="24"/>
      <c r="C219" s="108"/>
      <c r="D219" s="46"/>
      <c r="E219" s="47"/>
      <c r="F219" s="48"/>
      <c r="G219" s="48"/>
      <c r="H219" s="49"/>
      <c r="I219" s="49"/>
      <c r="J219" s="49"/>
      <c r="K219" s="49"/>
      <c r="L219" s="50"/>
      <c r="M219" s="109"/>
      <c r="N219" s="52"/>
    </row>
    <row r="220" spans="1:14" x14ac:dyDescent="0.3">
      <c r="A220" s="186"/>
      <c r="B220" s="24"/>
      <c r="C220" s="181" t="s">
        <v>14</v>
      </c>
      <c r="D220" s="54" t="s">
        <v>220</v>
      </c>
      <c r="E220" s="172"/>
      <c r="F220" s="173"/>
      <c r="G220" s="173"/>
      <c r="H220" s="174"/>
      <c r="I220" s="174"/>
      <c r="J220" s="174"/>
      <c r="K220" s="174"/>
      <c r="L220" s="175"/>
      <c r="M220" s="176"/>
      <c r="N220" s="177"/>
    </row>
    <row r="221" spans="1:14" x14ac:dyDescent="0.3">
      <c r="A221" s="186"/>
      <c r="B221" s="24"/>
      <c r="C221" s="182" t="s">
        <v>15</v>
      </c>
      <c r="D221" s="54" t="s">
        <v>221</v>
      </c>
      <c r="E221" s="145"/>
      <c r="F221" s="146"/>
      <c r="G221" s="146"/>
      <c r="H221" s="147"/>
      <c r="I221" s="147"/>
      <c r="J221" s="147"/>
      <c r="K221" s="147"/>
      <c r="L221" s="148"/>
      <c r="M221" s="178"/>
      <c r="N221" s="150"/>
    </row>
    <row r="222" spans="1:14" x14ac:dyDescent="0.3">
      <c r="A222" s="186"/>
      <c r="B222" s="24"/>
      <c r="C222" s="182" t="s">
        <v>16</v>
      </c>
      <c r="D222" s="54" t="s">
        <v>222</v>
      </c>
      <c r="E222" s="145"/>
      <c r="F222" s="146"/>
      <c r="G222" s="146"/>
      <c r="H222" s="147"/>
      <c r="I222" s="147"/>
      <c r="J222" s="147"/>
      <c r="K222" s="147"/>
      <c r="L222" s="148"/>
      <c r="M222" s="178"/>
      <c r="N222" s="150"/>
    </row>
    <row r="223" spans="1:14" ht="41.4" x14ac:dyDescent="0.3">
      <c r="A223" s="186"/>
      <c r="B223" s="192"/>
      <c r="C223" s="80" t="s">
        <v>111</v>
      </c>
      <c r="D223" s="180" t="s">
        <v>112</v>
      </c>
      <c r="E223" s="82" t="b">
        <v>0</v>
      </c>
      <c r="F223" s="83" t="b">
        <f ca="1">IF(OR(Table13[[#This Row],[S]]=TRUE,Table13[[#This Row],[N/A]]=TRUE),FALSE,TRUE)</f>
        <v>0</v>
      </c>
      <c r="G223" s="83" t="b">
        <f ca="1">IF(OR(Table13[[#This Row],[S]]=TRUE,Table13[[#This Row],[N/A]]=TRUE),FALSE,TRUE)</f>
        <v>0</v>
      </c>
      <c r="H223" s="205"/>
      <c r="I223" s="205"/>
      <c r="J223" s="206"/>
      <c r="K223" s="205"/>
      <c r="L223" s="28"/>
      <c r="M223" s="95"/>
      <c r="N223" s="153"/>
    </row>
    <row r="224" spans="1:14" ht="55.2" x14ac:dyDescent="0.3">
      <c r="A224" s="186"/>
      <c r="B224" s="24"/>
      <c r="C224" s="84"/>
      <c r="D224" s="92" t="s">
        <v>113</v>
      </c>
      <c r="E224" s="15" t="b">
        <v>0</v>
      </c>
      <c r="F224" s="16" t="b">
        <f ca="1">IF(OR(Table13[[#This Row],[S]]=TRUE,Table13[[#This Row],[N/A]]=TRUE),FALSE,TRUE)</f>
        <v>0</v>
      </c>
      <c r="G224" s="16" t="b">
        <f ca="1">IF(OR(Table13[[#This Row],[S]]=TRUE,Table13[[#This Row],[N/A]]=TRUE),FALSE,TRUE)</f>
        <v>0</v>
      </c>
      <c r="H224" s="155" t="b">
        <v>0</v>
      </c>
      <c r="I224" s="155" t="b">
        <v>0</v>
      </c>
      <c r="J224" s="154" t="b">
        <v>0</v>
      </c>
      <c r="K224" s="155" t="b">
        <v>0</v>
      </c>
      <c r="L224" s="32">
        <v>0</v>
      </c>
      <c r="M224" s="135">
        <v>1</v>
      </c>
      <c r="N224" s="140">
        <f>Table13[[#This Row],[WF]]*Table13[[#This Row],[PTS]]</f>
        <v>0</v>
      </c>
    </row>
    <row r="225" spans="1:14" x14ac:dyDescent="0.3">
      <c r="A225" s="186"/>
      <c r="B225" s="24"/>
      <c r="C225" s="106" t="s">
        <v>17</v>
      </c>
      <c r="D225" s="38"/>
      <c r="E225" s="39"/>
      <c r="F225" s="40"/>
      <c r="G225" s="40"/>
      <c r="H225" s="41"/>
      <c r="I225" s="41"/>
      <c r="J225" s="41"/>
      <c r="K225" s="41"/>
      <c r="L225" s="42"/>
      <c r="M225" s="107"/>
      <c r="N225" s="44"/>
    </row>
    <row r="226" spans="1:14" x14ac:dyDescent="0.3">
      <c r="A226" s="186"/>
      <c r="B226" s="24"/>
      <c r="C226" s="108"/>
      <c r="D226" s="46"/>
      <c r="E226" s="47"/>
      <c r="F226" s="48"/>
      <c r="G226" s="48"/>
      <c r="H226" s="49"/>
      <c r="I226" s="49"/>
      <c r="J226" s="49"/>
      <c r="K226" s="49"/>
      <c r="L226" s="50"/>
      <c r="M226" s="109"/>
      <c r="N226" s="52"/>
    </row>
    <row r="227" spans="1:14" x14ac:dyDescent="0.3">
      <c r="A227" s="186"/>
      <c r="B227" s="24"/>
      <c r="C227" s="181" t="s">
        <v>14</v>
      </c>
      <c r="D227" s="54" t="s">
        <v>259</v>
      </c>
      <c r="E227" s="172"/>
      <c r="F227" s="173"/>
      <c r="G227" s="173"/>
      <c r="H227" s="174"/>
      <c r="I227" s="174"/>
      <c r="J227" s="174"/>
      <c r="K227" s="174"/>
      <c r="L227" s="175"/>
      <c r="M227" s="176"/>
      <c r="N227" s="177"/>
    </row>
    <row r="228" spans="1:14" x14ac:dyDescent="0.3">
      <c r="A228" s="186"/>
      <c r="B228" s="24"/>
      <c r="C228" s="182" t="s">
        <v>15</v>
      </c>
      <c r="D228" s="54" t="s">
        <v>223</v>
      </c>
      <c r="E228" s="145"/>
      <c r="F228" s="146"/>
      <c r="G228" s="146"/>
      <c r="H228" s="147"/>
      <c r="I228" s="147"/>
      <c r="J228" s="147"/>
      <c r="K228" s="147"/>
      <c r="L228" s="148"/>
      <c r="M228" s="178"/>
      <c r="N228" s="150"/>
    </row>
    <row r="229" spans="1:14" x14ac:dyDescent="0.3">
      <c r="A229" s="186"/>
      <c r="B229" s="24"/>
      <c r="C229" s="181" t="s">
        <v>16</v>
      </c>
      <c r="D229" s="91" t="s">
        <v>224</v>
      </c>
      <c r="E229" s="172"/>
      <c r="F229" s="173"/>
      <c r="G229" s="173"/>
      <c r="H229" s="174"/>
      <c r="I229" s="174"/>
      <c r="J229" s="174"/>
      <c r="K229" s="174"/>
      <c r="L229" s="175"/>
      <c r="M229" s="176"/>
      <c r="N229" s="177"/>
    </row>
    <row r="230" spans="1:14" ht="41.4" x14ac:dyDescent="0.3">
      <c r="A230" s="186"/>
      <c r="B230" s="24"/>
      <c r="C230" s="139" t="s">
        <v>114</v>
      </c>
      <c r="D230" s="2" t="s">
        <v>115</v>
      </c>
      <c r="E230" s="15" t="b">
        <v>0</v>
      </c>
      <c r="F230" s="16" t="b">
        <f ca="1">IF(OR(Table13[[#This Row],[S]]=TRUE,Table13[[#This Row],[N/A]]=TRUE),FALSE,TRUE)</f>
        <v>0</v>
      </c>
      <c r="G230" s="16" t="b">
        <f ca="1">IF(OR(Table13[[#This Row],[S]]=TRUE,Table13[[#This Row],[N/A]]=TRUE),FALSE,TRUE)</f>
        <v>0</v>
      </c>
      <c r="H230" s="93"/>
      <c r="I230" s="18"/>
      <c r="J230" s="17"/>
      <c r="K230" s="18"/>
      <c r="L230" s="19"/>
      <c r="M230" s="136"/>
      <c r="N230" s="140"/>
    </row>
    <row r="231" spans="1:14" ht="41.4" x14ac:dyDescent="0.3">
      <c r="A231" s="186"/>
      <c r="B231" s="24"/>
      <c r="C231" s="84"/>
      <c r="D231" s="92" t="s">
        <v>283</v>
      </c>
      <c r="E231" s="15" t="b">
        <v>0</v>
      </c>
      <c r="F231" s="16" t="b">
        <f ca="1">IF(OR(Table13[[#This Row],[S]]=TRUE,Table13[[#This Row],[N/A]]=TRUE),FALSE,TRUE)</f>
        <v>0</v>
      </c>
      <c r="G231" s="16" t="b">
        <f ca="1">IF(OR(Table13[[#This Row],[S]]=TRUE,Table13[[#This Row],[N/A]]=TRUE),FALSE,TRUE)</f>
        <v>0</v>
      </c>
      <c r="H231" s="97" t="b">
        <v>0</v>
      </c>
      <c r="I231" s="97" t="b">
        <v>0</v>
      </c>
      <c r="J231" s="96" t="b">
        <v>0</v>
      </c>
      <c r="K231" s="97" t="b">
        <v>0</v>
      </c>
      <c r="L231" s="87">
        <v>0</v>
      </c>
      <c r="M231" s="98">
        <v>1</v>
      </c>
      <c r="N231" s="170">
        <f>Table13[[#This Row],[WF]]*Table13[[#This Row],[PTS]]</f>
        <v>0</v>
      </c>
    </row>
    <row r="232" spans="1:14" ht="41.4" x14ac:dyDescent="0.3">
      <c r="A232" s="186"/>
      <c r="B232" s="24"/>
      <c r="C232" s="84"/>
      <c r="D232" s="2" t="s">
        <v>116</v>
      </c>
      <c r="E232" s="15" t="b">
        <v>0</v>
      </c>
      <c r="F232" s="16" t="b">
        <f ca="1">IF(OR(Table13[[#This Row],[S]]=TRUE,Table13[[#This Row],[N/A]]=TRUE),FALSE,TRUE)</f>
        <v>0</v>
      </c>
      <c r="G232" s="16" t="b">
        <f ca="1">IF(OR(Table13[[#This Row],[S]]=TRUE,Table13[[#This Row],[N/A]]=TRUE),FALSE,TRUE)</f>
        <v>0</v>
      </c>
      <c r="H232" s="101"/>
      <c r="I232" s="102"/>
      <c r="J232" s="103"/>
      <c r="K232" s="102"/>
      <c r="L232" s="104"/>
      <c r="M232" s="105"/>
      <c r="N232" s="140"/>
    </row>
    <row r="233" spans="1:14" x14ac:dyDescent="0.3">
      <c r="A233" s="186"/>
      <c r="B233" s="24"/>
      <c r="C233" s="106" t="s">
        <v>17</v>
      </c>
      <c r="D233" s="38"/>
      <c r="E233" s="39"/>
      <c r="F233" s="40"/>
      <c r="G233" s="40"/>
      <c r="H233" s="41"/>
      <c r="I233" s="41"/>
      <c r="J233" s="41"/>
      <c r="K233" s="41"/>
      <c r="L233" s="42"/>
      <c r="M233" s="107"/>
      <c r="N233" s="44"/>
    </row>
    <row r="234" spans="1:14" x14ac:dyDescent="0.3">
      <c r="A234" s="186"/>
      <c r="B234" s="24"/>
      <c r="C234" s="108"/>
      <c r="D234" s="46"/>
      <c r="E234" s="47"/>
      <c r="F234" s="48"/>
      <c r="G234" s="48"/>
      <c r="H234" s="49"/>
      <c r="I234" s="49"/>
      <c r="J234" s="49"/>
      <c r="K234" s="49"/>
      <c r="L234" s="50"/>
      <c r="M234" s="109"/>
      <c r="N234" s="52"/>
    </row>
    <row r="235" spans="1:14" x14ac:dyDescent="0.3">
      <c r="A235" s="186"/>
      <c r="B235" s="24"/>
      <c r="C235" s="181" t="s">
        <v>14</v>
      </c>
      <c r="D235" s="54" t="s">
        <v>225</v>
      </c>
      <c r="E235" s="172"/>
      <c r="F235" s="173"/>
      <c r="G235" s="173"/>
      <c r="H235" s="174"/>
      <c r="I235" s="174"/>
      <c r="J235" s="174"/>
      <c r="K235" s="174"/>
      <c r="L235" s="175"/>
      <c r="M235" s="176"/>
      <c r="N235" s="177"/>
    </row>
    <row r="236" spans="1:14" x14ac:dyDescent="0.3">
      <c r="A236" s="186"/>
      <c r="B236" s="24"/>
      <c r="C236" s="182" t="s">
        <v>15</v>
      </c>
      <c r="D236" s="54" t="s">
        <v>226</v>
      </c>
      <c r="E236" s="145"/>
      <c r="F236" s="146"/>
      <c r="G236" s="146"/>
      <c r="H236" s="147"/>
      <c r="I236" s="147"/>
      <c r="J236" s="147"/>
      <c r="K236" s="147"/>
      <c r="L236" s="148"/>
      <c r="M236" s="178"/>
      <c r="N236" s="150"/>
    </row>
    <row r="237" spans="1:14" x14ac:dyDescent="0.3">
      <c r="A237" s="186"/>
      <c r="B237" s="24"/>
      <c r="C237" s="182" t="s">
        <v>16</v>
      </c>
      <c r="D237" s="54" t="s">
        <v>227</v>
      </c>
      <c r="E237" s="145"/>
      <c r="F237" s="146"/>
      <c r="G237" s="146"/>
      <c r="H237" s="147"/>
      <c r="I237" s="147"/>
      <c r="J237" s="147"/>
      <c r="K237" s="147"/>
      <c r="L237" s="148"/>
      <c r="M237" s="178"/>
      <c r="N237" s="150"/>
    </row>
    <row r="238" spans="1:14" x14ac:dyDescent="0.3">
      <c r="A238" s="121" t="s">
        <v>310</v>
      </c>
      <c r="B238" s="122"/>
      <c r="C238" s="123"/>
      <c r="D238" s="124"/>
      <c r="E238" s="125"/>
      <c r="F238" s="126"/>
      <c r="G238" s="126"/>
      <c r="H238" s="124"/>
      <c r="I238" s="124"/>
      <c r="J238" s="124"/>
      <c r="K238" s="124"/>
      <c r="L238" s="127"/>
      <c r="M238" s="127"/>
      <c r="N238" s="128">
        <f>SUM(N189,N198,N206,N216,N224,N231)</f>
        <v>0</v>
      </c>
    </row>
    <row r="239" spans="1:14" x14ac:dyDescent="0.3">
      <c r="A239" s="121" t="s">
        <v>311</v>
      </c>
      <c r="B239" s="130"/>
      <c r="C239" s="131"/>
      <c r="D239" s="124"/>
      <c r="E239" s="125"/>
      <c r="F239" s="126"/>
      <c r="G239" s="126"/>
      <c r="H239" s="124"/>
      <c r="I239" s="124"/>
      <c r="J239" s="124"/>
      <c r="K239" s="124"/>
      <c r="L239" s="127"/>
      <c r="M239" s="127"/>
      <c r="N239" s="132">
        <f>N238/24</f>
        <v>0</v>
      </c>
    </row>
    <row r="240" spans="1:14" ht="27.6" x14ac:dyDescent="0.3">
      <c r="A240" s="186">
        <v>7</v>
      </c>
      <c r="B240" s="192" t="s">
        <v>117</v>
      </c>
      <c r="C240" s="139" t="s">
        <v>119</v>
      </c>
      <c r="D240" s="2" t="s">
        <v>118</v>
      </c>
      <c r="E240" s="15" t="b">
        <v>0</v>
      </c>
      <c r="F240" s="16" t="b">
        <f ca="1">IF(OR(Table13[[#This Row],[S]]=TRUE,Table13[[#This Row],[N/A]]=TRUE),FALSE,TRUE)</f>
        <v>0</v>
      </c>
      <c r="G240" s="16" t="b">
        <f ca="1">IF(OR(Table13[[#This Row],[S]]=TRUE,Table13[[#This Row],[N/A]]=TRUE),FALSE,TRUE)</f>
        <v>0</v>
      </c>
      <c r="H240" s="93"/>
      <c r="I240" s="18"/>
      <c r="J240" s="17"/>
      <c r="K240" s="18"/>
      <c r="L240" s="19"/>
      <c r="M240" s="95"/>
      <c r="N240" s="140"/>
    </row>
    <row r="241" spans="1:14" ht="41.4" x14ac:dyDescent="0.3">
      <c r="A241" s="186"/>
      <c r="B241" s="24"/>
      <c r="C241" s="84"/>
      <c r="D241" s="92" t="s">
        <v>156</v>
      </c>
      <c r="E241" s="15" t="b">
        <v>0</v>
      </c>
      <c r="F241" s="16" t="b">
        <f ca="1">IF(OR(Table13[[#This Row],[S]]=TRUE,Table13[[#This Row],[N/A]]=TRUE),FALSE,TRUE)</f>
        <v>0</v>
      </c>
      <c r="G241" s="16" t="b">
        <f ca="1">IF(OR(Table13[[#This Row],[S]]=TRUE,Table13[[#This Row],[N/A]]=TRUE),FALSE,TRUE)</f>
        <v>0</v>
      </c>
      <c r="H241" s="97" t="b">
        <v>0</v>
      </c>
      <c r="I241" s="97" t="b">
        <v>0</v>
      </c>
      <c r="J241" s="96" t="b">
        <v>0</v>
      </c>
      <c r="K241" s="97" t="b">
        <v>0</v>
      </c>
      <c r="L241" s="87">
        <v>0</v>
      </c>
      <c r="M241" s="98">
        <v>2</v>
      </c>
      <c r="N241" s="170">
        <f>Table13[[#This Row],[WF]]*Table13[[#This Row],[PTS]]</f>
        <v>0</v>
      </c>
    </row>
    <row r="242" spans="1:14" ht="41.4" x14ac:dyDescent="0.3">
      <c r="A242" s="186"/>
      <c r="B242" s="24"/>
      <c r="C242" s="84"/>
      <c r="D242" s="2" t="s">
        <v>120</v>
      </c>
      <c r="E242" s="15" t="b">
        <v>0</v>
      </c>
      <c r="F242" s="16" t="b">
        <f ca="1">IF(OR(Table13[[#This Row],[S]]=TRUE,Table13[[#This Row],[N/A]]=TRUE),FALSE,TRUE)</f>
        <v>0</v>
      </c>
      <c r="G242" s="16" t="b">
        <f ca="1">IF(OR(Table13[[#This Row],[S]]=TRUE,Table13[[#This Row],[N/A]]=TRUE),FALSE,TRUE)</f>
        <v>0</v>
      </c>
      <c r="H242" s="101"/>
      <c r="I242" s="102"/>
      <c r="J242" s="103"/>
      <c r="K242" s="102"/>
      <c r="L242" s="104"/>
      <c r="M242" s="136"/>
      <c r="N242" s="140"/>
    </row>
    <row r="243" spans="1:14" x14ac:dyDescent="0.3">
      <c r="A243" s="186"/>
      <c r="B243" s="24"/>
      <c r="C243" s="106" t="s">
        <v>17</v>
      </c>
      <c r="D243" s="38"/>
      <c r="E243" s="39"/>
      <c r="F243" s="40"/>
      <c r="G243" s="40"/>
      <c r="H243" s="41"/>
      <c r="I243" s="41"/>
      <c r="J243" s="41"/>
      <c r="K243" s="41"/>
      <c r="L243" s="42"/>
      <c r="M243" s="107"/>
      <c r="N243" s="44"/>
    </row>
    <row r="244" spans="1:14" x14ac:dyDescent="0.3">
      <c r="A244" s="186"/>
      <c r="B244" s="24"/>
      <c r="C244" s="108"/>
      <c r="D244" s="46"/>
      <c r="E244" s="47"/>
      <c r="F244" s="48"/>
      <c r="G244" s="48"/>
      <c r="H244" s="49"/>
      <c r="I244" s="49"/>
      <c r="J244" s="49"/>
      <c r="K244" s="49"/>
      <c r="L244" s="50"/>
      <c r="M244" s="109"/>
      <c r="N244" s="52"/>
    </row>
    <row r="245" spans="1:14" x14ac:dyDescent="0.3">
      <c r="A245" s="186"/>
      <c r="B245" s="24"/>
      <c r="C245" s="181" t="s">
        <v>14</v>
      </c>
      <c r="D245" s="54" t="s">
        <v>228</v>
      </c>
      <c r="E245" s="172"/>
      <c r="F245" s="173"/>
      <c r="G245" s="173"/>
      <c r="H245" s="174"/>
      <c r="I245" s="174"/>
      <c r="J245" s="174"/>
      <c r="K245" s="174"/>
      <c r="L245" s="175"/>
      <c r="M245" s="176"/>
      <c r="N245" s="177"/>
    </row>
    <row r="246" spans="1:14" x14ac:dyDescent="0.3">
      <c r="A246" s="186"/>
      <c r="B246" s="24"/>
      <c r="C246" s="182" t="s">
        <v>15</v>
      </c>
      <c r="D246" s="54" t="s">
        <v>229</v>
      </c>
      <c r="E246" s="145"/>
      <c r="F246" s="146"/>
      <c r="G246" s="146"/>
      <c r="H246" s="147"/>
      <c r="I246" s="147"/>
      <c r="J246" s="147"/>
      <c r="K246" s="147"/>
      <c r="L246" s="148"/>
      <c r="M246" s="178"/>
      <c r="N246" s="150"/>
    </row>
    <row r="247" spans="1:14" x14ac:dyDescent="0.3">
      <c r="A247" s="186"/>
      <c r="B247" s="24"/>
      <c r="C247" s="182" t="s">
        <v>16</v>
      </c>
      <c r="D247" s="54" t="s">
        <v>230</v>
      </c>
      <c r="E247" s="145"/>
      <c r="F247" s="146"/>
      <c r="G247" s="146"/>
      <c r="H247" s="147"/>
      <c r="I247" s="147"/>
      <c r="J247" s="147"/>
      <c r="K247" s="147"/>
      <c r="L247" s="148"/>
      <c r="M247" s="178"/>
      <c r="N247" s="150"/>
    </row>
    <row r="248" spans="1:14" x14ac:dyDescent="0.3">
      <c r="A248" s="121" t="s">
        <v>312</v>
      </c>
      <c r="B248" s="122"/>
      <c r="C248" s="123"/>
      <c r="D248" s="124"/>
      <c r="E248" s="125"/>
      <c r="F248" s="126"/>
      <c r="G248" s="126"/>
      <c r="H248" s="124"/>
      <c r="I248" s="124"/>
      <c r="J248" s="124"/>
      <c r="K248" s="124"/>
      <c r="L248" s="127"/>
      <c r="M248" s="127"/>
      <c r="N248" s="128">
        <f>SUM(N241)</f>
        <v>0</v>
      </c>
    </row>
    <row r="249" spans="1:14" x14ac:dyDescent="0.3">
      <c r="A249" s="121" t="s">
        <v>313</v>
      </c>
      <c r="B249" s="130"/>
      <c r="C249" s="131"/>
      <c r="D249" s="124"/>
      <c r="E249" s="125"/>
      <c r="F249" s="126"/>
      <c r="G249" s="126"/>
      <c r="H249" s="124"/>
      <c r="I249" s="124"/>
      <c r="J249" s="124"/>
      <c r="K249" s="124"/>
      <c r="L249" s="127"/>
      <c r="M249" s="127"/>
      <c r="N249" s="132">
        <f>N248/8</f>
        <v>0</v>
      </c>
    </row>
    <row r="250" spans="1:14" ht="30.45" customHeight="1" x14ac:dyDescent="0.3">
      <c r="A250" s="186">
        <v>8</v>
      </c>
      <c r="B250" s="192" t="s">
        <v>314</v>
      </c>
      <c r="C250" s="139" t="s">
        <v>122</v>
      </c>
      <c r="D250" s="2" t="s">
        <v>123</v>
      </c>
      <c r="E250" s="15" t="b">
        <v>0</v>
      </c>
      <c r="F250" s="16" t="b">
        <f ca="1">IF(OR(Table13[[#This Row],[S]]=TRUE,Table13[[#This Row],[N/A]]=TRUE),FALSE,TRUE)</f>
        <v>0</v>
      </c>
      <c r="G250" s="16" t="b">
        <f ca="1">IF(OR(Table13[[#This Row],[S]]=TRUE,Table13[[#This Row],[N/A]]=TRUE),FALSE,TRUE)</f>
        <v>0</v>
      </c>
      <c r="H250" s="93"/>
      <c r="I250" s="18"/>
      <c r="J250" s="17"/>
      <c r="K250" s="18"/>
      <c r="L250" s="19"/>
      <c r="M250" s="95"/>
      <c r="N250" s="140"/>
    </row>
    <row r="251" spans="1:14" ht="28.2" customHeight="1" x14ac:dyDescent="0.3">
      <c r="A251" s="186"/>
      <c r="B251" s="24"/>
      <c r="C251" s="84"/>
      <c r="D251" s="92" t="s">
        <v>124</v>
      </c>
      <c r="E251" s="15" t="b">
        <v>0</v>
      </c>
      <c r="F251" s="16" t="b">
        <f ca="1">IF(OR(Table13[[#This Row],[S]]=TRUE,Table13[[#This Row],[N/A]]=TRUE),FALSE,TRUE)</f>
        <v>0</v>
      </c>
      <c r="G251" s="16" t="b">
        <f ca="1">IF(OR(Table13[[#This Row],[S]]=TRUE,Table13[[#This Row],[N/A]]=TRUE),FALSE,TRUE)</f>
        <v>0</v>
      </c>
      <c r="H251" s="97" t="b">
        <v>0</v>
      </c>
      <c r="I251" s="97" t="b">
        <v>0</v>
      </c>
      <c r="J251" s="96" t="b">
        <v>0</v>
      </c>
      <c r="K251" s="97" t="b">
        <v>0</v>
      </c>
      <c r="L251" s="87">
        <v>0</v>
      </c>
      <c r="M251" s="98">
        <v>3</v>
      </c>
      <c r="N251" s="170">
        <f>Table13[[#This Row],[WF]]*Table13[[#This Row],[PTS]]</f>
        <v>0</v>
      </c>
    </row>
    <row r="252" spans="1:14" ht="27.6" x14ac:dyDescent="0.3">
      <c r="A252" s="186"/>
      <c r="B252" s="24"/>
      <c r="C252" s="84"/>
      <c r="D252" s="2" t="s">
        <v>125</v>
      </c>
      <c r="E252" s="15" t="b">
        <v>0</v>
      </c>
      <c r="F252" s="16" t="b">
        <f ca="1">IF(OR(Table13[[#This Row],[S]]=TRUE,Table13[[#This Row],[N/A]]=TRUE),FALSE,TRUE)</f>
        <v>0</v>
      </c>
      <c r="G252" s="16" t="b">
        <f ca="1">IF(OR(Table13[[#This Row],[S]]=TRUE,Table13[[#This Row],[N/A]]=TRUE),FALSE,TRUE)</f>
        <v>0</v>
      </c>
      <c r="H252" s="101"/>
      <c r="I252" s="102"/>
      <c r="J252" s="103"/>
      <c r="K252" s="102"/>
      <c r="L252" s="104"/>
      <c r="M252" s="105"/>
      <c r="N252" s="140"/>
    </row>
    <row r="253" spans="1:14" x14ac:dyDescent="0.3">
      <c r="A253" s="186"/>
      <c r="B253" s="24"/>
      <c r="C253" s="106" t="s">
        <v>17</v>
      </c>
      <c r="D253" s="38"/>
      <c r="E253" s="39"/>
      <c r="F253" s="40"/>
      <c r="G253" s="40"/>
      <c r="H253" s="41"/>
      <c r="I253" s="41"/>
      <c r="J253" s="41"/>
      <c r="K253" s="41"/>
      <c r="L253" s="42"/>
      <c r="M253" s="107"/>
      <c r="N253" s="44"/>
    </row>
    <row r="254" spans="1:14" x14ac:dyDescent="0.3">
      <c r="A254" s="186"/>
      <c r="B254" s="24"/>
      <c r="C254" s="108"/>
      <c r="D254" s="46"/>
      <c r="E254" s="47"/>
      <c r="F254" s="48"/>
      <c r="G254" s="48"/>
      <c r="H254" s="49"/>
      <c r="I254" s="49"/>
      <c r="J254" s="49"/>
      <c r="K254" s="49"/>
      <c r="L254" s="50"/>
      <c r="M254" s="109"/>
      <c r="N254" s="52"/>
    </row>
    <row r="255" spans="1:14" x14ac:dyDescent="0.3">
      <c r="A255" s="186"/>
      <c r="B255" s="24"/>
      <c r="C255" s="181" t="s">
        <v>14</v>
      </c>
      <c r="D255" s="54" t="s">
        <v>231</v>
      </c>
      <c r="E255" s="172"/>
      <c r="F255" s="173"/>
      <c r="G255" s="173"/>
      <c r="H255" s="174"/>
      <c r="I255" s="174"/>
      <c r="J255" s="174"/>
      <c r="K255" s="174"/>
      <c r="L255" s="175"/>
      <c r="M255" s="176"/>
      <c r="N255" s="177"/>
    </row>
    <row r="256" spans="1:14" x14ac:dyDescent="0.3">
      <c r="A256" s="186"/>
      <c r="B256" s="24"/>
      <c r="C256" s="182" t="s">
        <v>15</v>
      </c>
      <c r="D256" s="54" t="s">
        <v>232</v>
      </c>
      <c r="E256" s="145"/>
      <c r="F256" s="146"/>
      <c r="G256" s="146"/>
      <c r="H256" s="147"/>
      <c r="I256" s="147"/>
      <c r="J256" s="147"/>
      <c r="K256" s="147"/>
      <c r="L256" s="148"/>
      <c r="M256" s="178"/>
      <c r="N256" s="150"/>
    </row>
    <row r="257" spans="1:14" x14ac:dyDescent="0.3">
      <c r="A257" s="23"/>
      <c r="B257" s="24"/>
      <c r="C257" s="182" t="s">
        <v>16</v>
      </c>
      <c r="D257" s="54" t="s">
        <v>233</v>
      </c>
      <c r="E257" s="145"/>
      <c r="F257" s="146"/>
      <c r="G257" s="146"/>
      <c r="H257" s="147"/>
      <c r="I257" s="147"/>
      <c r="J257" s="147"/>
      <c r="K257" s="147"/>
      <c r="L257" s="148"/>
      <c r="M257" s="178"/>
      <c r="N257" s="150"/>
    </row>
    <row r="258" spans="1:14" ht="27.6" x14ac:dyDescent="0.3">
      <c r="A258" s="186"/>
      <c r="B258" s="192"/>
      <c r="C258" s="80" t="s">
        <v>126</v>
      </c>
      <c r="D258" s="180" t="s">
        <v>127</v>
      </c>
      <c r="E258" s="82" t="b">
        <v>0</v>
      </c>
      <c r="F258" s="83" t="b">
        <f ca="1">IF(OR(Table13[[#This Row],[S]]=TRUE,Table13[[#This Row],[N/A]]=TRUE),FALSE,TRUE)</f>
        <v>0</v>
      </c>
      <c r="G258" s="83" t="b">
        <f ca="1">IF(OR(Table13[[#This Row],[S]]=TRUE,Table13[[#This Row],[N/A]]=TRUE),FALSE,TRUE)</f>
        <v>0</v>
      </c>
      <c r="H258" s="205"/>
      <c r="I258" s="205"/>
      <c r="J258" s="206"/>
      <c r="K258" s="205"/>
      <c r="L258" s="28"/>
      <c r="M258" s="95"/>
      <c r="N258" s="153"/>
    </row>
    <row r="259" spans="1:14" ht="27.6" x14ac:dyDescent="0.3">
      <c r="A259" s="186"/>
      <c r="B259" s="24"/>
      <c r="C259" s="84"/>
      <c r="D259" s="92" t="s">
        <v>128</v>
      </c>
      <c r="E259" s="15" t="b">
        <v>0</v>
      </c>
      <c r="F259" s="16" t="b">
        <f ca="1">IF(OR(Table13[[#This Row],[S]]=TRUE,Table13[[#This Row],[N/A]]=TRUE),FALSE,TRUE)</f>
        <v>0</v>
      </c>
      <c r="G259" s="16" t="b">
        <f ca="1">IF(OR(Table13[[#This Row],[S]]=TRUE,Table13[[#This Row],[N/A]]=TRUE),FALSE,TRUE)</f>
        <v>0</v>
      </c>
      <c r="H259" s="155" t="b">
        <v>0</v>
      </c>
      <c r="I259" s="155" t="b">
        <v>0</v>
      </c>
      <c r="J259" s="154" t="b">
        <v>0</v>
      </c>
      <c r="K259" s="155" t="b">
        <v>0</v>
      </c>
      <c r="L259" s="32">
        <v>0</v>
      </c>
      <c r="M259" s="135">
        <v>3</v>
      </c>
      <c r="N259" s="140">
        <f>Table13[[#This Row],[WF]]*Table13[[#This Row],[PTS]]</f>
        <v>0</v>
      </c>
    </row>
    <row r="260" spans="1:14" x14ac:dyDescent="0.3">
      <c r="A260" s="186"/>
      <c r="B260" s="24"/>
      <c r="C260" s="106" t="s">
        <v>17</v>
      </c>
      <c r="D260" s="38"/>
      <c r="E260" s="39"/>
      <c r="F260" s="40"/>
      <c r="G260" s="40"/>
      <c r="H260" s="41"/>
      <c r="I260" s="41"/>
      <c r="J260" s="41"/>
      <c r="K260" s="41"/>
      <c r="L260" s="42"/>
      <c r="M260" s="107"/>
      <c r="N260" s="44"/>
    </row>
    <row r="261" spans="1:14" x14ac:dyDescent="0.3">
      <c r="A261" s="186"/>
      <c r="B261" s="24"/>
      <c r="C261" s="108"/>
      <c r="D261" s="46"/>
      <c r="E261" s="47"/>
      <c r="F261" s="48"/>
      <c r="G261" s="48"/>
      <c r="H261" s="49"/>
      <c r="I261" s="49"/>
      <c r="J261" s="49"/>
      <c r="K261" s="49"/>
      <c r="L261" s="50"/>
      <c r="M261" s="109"/>
      <c r="N261" s="52"/>
    </row>
    <row r="262" spans="1:14" x14ac:dyDescent="0.3">
      <c r="A262" s="186"/>
      <c r="B262" s="24"/>
      <c r="C262" s="181" t="s">
        <v>14</v>
      </c>
      <c r="D262" s="54" t="s">
        <v>234</v>
      </c>
      <c r="E262" s="172"/>
      <c r="F262" s="173"/>
      <c r="G262" s="173"/>
      <c r="H262" s="174"/>
      <c r="I262" s="174"/>
      <c r="J262" s="174"/>
      <c r="K262" s="174"/>
      <c r="L262" s="175"/>
      <c r="M262" s="176"/>
      <c r="N262" s="177"/>
    </row>
    <row r="263" spans="1:14" x14ac:dyDescent="0.3">
      <c r="A263" s="186"/>
      <c r="B263" s="24"/>
      <c r="C263" s="182" t="s">
        <v>15</v>
      </c>
      <c r="D263" s="54" t="s">
        <v>218</v>
      </c>
      <c r="E263" s="145"/>
      <c r="F263" s="146"/>
      <c r="G263" s="146"/>
      <c r="H263" s="147"/>
      <c r="I263" s="147"/>
      <c r="J263" s="147"/>
      <c r="K263" s="147"/>
      <c r="L263" s="148"/>
      <c r="M263" s="178"/>
      <c r="N263" s="150"/>
    </row>
    <row r="264" spans="1:14" x14ac:dyDescent="0.3">
      <c r="A264" s="186"/>
      <c r="B264" s="24"/>
      <c r="C264" s="181" t="s">
        <v>16</v>
      </c>
      <c r="D264" s="91" t="s">
        <v>235</v>
      </c>
      <c r="E264" s="172"/>
      <c r="F264" s="173"/>
      <c r="G264" s="173"/>
      <c r="H264" s="174"/>
      <c r="I264" s="174"/>
      <c r="J264" s="174"/>
      <c r="K264" s="174"/>
      <c r="L264" s="175"/>
      <c r="M264" s="176"/>
      <c r="N264" s="177"/>
    </row>
    <row r="265" spans="1:14" ht="27.6" x14ac:dyDescent="0.3">
      <c r="A265" s="186"/>
      <c r="B265" s="24"/>
      <c r="C265" s="139" t="s">
        <v>129</v>
      </c>
      <c r="D265" s="2" t="s">
        <v>130</v>
      </c>
      <c r="E265" s="15" t="b">
        <v>0</v>
      </c>
      <c r="F265" s="16" t="b">
        <f ca="1">IF(OR(Table13[[#This Row],[S]]=TRUE,Table13[[#This Row],[N/A]]=TRUE),FALSE,TRUE)</f>
        <v>0</v>
      </c>
      <c r="G265" s="16" t="b">
        <f ca="1">IF(OR(Table13[[#This Row],[S]]=TRUE,Table13[[#This Row],[N/A]]=TRUE),FALSE,TRUE)</f>
        <v>0</v>
      </c>
      <c r="H265" s="93"/>
      <c r="I265" s="18"/>
      <c r="J265" s="17"/>
      <c r="K265" s="18"/>
      <c r="L265" s="19"/>
      <c r="M265" s="136"/>
      <c r="N265" s="140"/>
    </row>
    <row r="266" spans="1:14" ht="27.6" x14ac:dyDescent="0.3">
      <c r="A266" s="186"/>
      <c r="B266" s="24"/>
      <c r="C266" s="84"/>
      <c r="D266" s="92" t="s">
        <v>131</v>
      </c>
      <c r="E266" s="15" t="b">
        <v>0</v>
      </c>
      <c r="F266" s="16" t="b">
        <f ca="1">IF(OR(Table13[[#This Row],[S]]=TRUE,Table13[[#This Row],[N/A]]=TRUE),FALSE,TRUE)</f>
        <v>0</v>
      </c>
      <c r="G266" s="16" t="b">
        <f ca="1">IF(OR(Table13[[#This Row],[S]]=TRUE,Table13[[#This Row],[N/A]]=TRUE),FALSE,TRUE)</f>
        <v>0</v>
      </c>
      <c r="H266" s="27" t="b">
        <v>0</v>
      </c>
      <c r="I266" s="27" t="b">
        <v>0</v>
      </c>
      <c r="J266" s="26" t="b">
        <v>0</v>
      </c>
      <c r="K266" s="27" t="b">
        <v>0</v>
      </c>
      <c r="L266" s="28">
        <v>0</v>
      </c>
      <c r="M266" s="141">
        <v>2</v>
      </c>
      <c r="N266" s="142">
        <f>Table13[[#This Row],[PTS]]*Table13[[#This Row],[WF]]</f>
        <v>0</v>
      </c>
    </row>
    <row r="267" spans="1:14" ht="41.4" x14ac:dyDescent="0.3">
      <c r="A267" s="186"/>
      <c r="B267" s="24"/>
      <c r="C267" s="84"/>
      <c r="D267" s="2" t="s">
        <v>132</v>
      </c>
      <c r="E267" s="15" t="b">
        <v>0</v>
      </c>
      <c r="F267" s="16" t="b">
        <f ca="1">IF(OR(Table13[[#This Row],[S]]=TRUE,Table13[[#This Row],[N/A]]=TRUE),FALSE,TRUE)</f>
        <v>0</v>
      </c>
      <c r="G267" s="16" t="b">
        <f ca="1">IF(OR(Table13[[#This Row],[S]]=TRUE,Table13[[#This Row],[N/A]]=TRUE),FALSE,TRUE)</f>
        <v>0</v>
      </c>
      <c r="H267" s="101"/>
      <c r="I267" s="102"/>
      <c r="J267" s="103"/>
      <c r="K267" s="102"/>
      <c r="L267" s="104"/>
      <c r="M267" s="105"/>
      <c r="N267" s="140"/>
    </row>
    <row r="268" spans="1:14" x14ac:dyDescent="0.3">
      <c r="A268" s="186"/>
      <c r="B268" s="24"/>
      <c r="C268" s="106" t="s">
        <v>17</v>
      </c>
      <c r="D268" s="38"/>
      <c r="E268" s="39"/>
      <c r="F268" s="40"/>
      <c r="G268" s="40"/>
      <c r="H268" s="41"/>
      <c r="I268" s="41"/>
      <c r="J268" s="41"/>
      <c r="K268" s="41"/>
      <c r="L268" s="42"/>
      <c r="M268" s="107"/>
      <c r="N268" s="44"/>
    </row>
    <row r="269" spans="1:14" x14ac:dyDescent="0.3">
      <c r="A269" s="186"/>
      <c r="B269" s="24"/>
      <c r="C269" s="108"/>
      <c r="D269" s="46"/>
      <c r="E269" s="47"/>
      <c r="F269" s="48"/>
      <c r="G269" s="48"/>
      <c r="H269" s="49"/>
      <c r="I269" s="49"/>
      <c r="J269" s="49"/>
      <c r="K269" s="49"/>
      <c r="L269" s="50"/>
      <c r="M269" s="109"/>
      <c r="N269" s="52"/>
    </row>
    <row r="270" spans="1:14" x14ac:dyDescent="0.3">
      <c r="A270" s="186"/>
      <c r="B270" s="24"/>
      <c r="C270" s="181" t="s">
        <v>14</v>
      </c>
      <c r="D270" s="54" t="s">
        <v>236</v>
      </c>
      <c r="E270" s="172"/>
      <c r="F270" s="173"/>
      <c r="G270" s="173"/>
      <c r="H270" s="174"/>
      <c r="I270" s="174"/>
      <c r="J270" s="174"/>
      <c r="K270" s="174"/>
      <c r="L270" s="175"/>
      <c r="M270" s="176"/>
      <c r="N270" s="177"/>
    </row>
    <row r="271" spans="1:14" x14ac:dyDescent="0.3">
      <c r="A271" s="186"/>
      <c r="B271" s="24"/>
      <c r="C271" s="182" t="s">
        <v>15</v>
      </c>
      <c r="D271" s="54" t="s">
        <v>237</v>
      </c>
      <c r="E271" s="145"/>
      <c r="F271" s="146"/>
      <c r="G271" s="146"/>
      <c r="H271" s="147"/>
      <c r="I271" s="147"/>
      <c r="J271" s="147"/>
      <c r="K271" s="147"/>
      <c r="L271" s="148"/>
      <c r="M271" s="178"/>
      <c r="N271" s="150"/>
    </row>
    <row r="272" spans="1:14" x14ac:dyDescent="0.3">
      <c r="A272" s="186"/>
      <c r="B272" s="24"/>
      <c r="C272" s="182" t="s">
        <v>16</v>
      </c>
      <c r="D272" s="54" t="s">
        <v>287</v>
      </c>
      <c r="E272" s="145"/>
      <c r="F272" s="146"/>
      <c r="G272" s="146"/>
      <c r="H272" s="147"/>
      <c r="I272" s="147"/>
      <c r="J272" s="147"/>
      <c r="K272" s="147"/>
      <c r="L272" s="148"/>
      <c r="M272" s="178"/>
      <c r="N272" s="150"/>
    </row>
    <row r="273" spans="1:14" x14ac:dyDescent="0.3">
      <c r="A273" s="186"/>
      <c r="B273" s="24"/>
      <c r="C273" s="203"/>
      <c r="D273" s="162" t="s">
        <v>288</v>
      </c>
      <c r="E273" s="188"/>
      <c r="F273" s="189"/>
      <c r="G273" s="189"/>
      <c r="H273" s="196"/>
      <c r="I273" s="196"/>
      <c r="J273" s="196"/>
      <c r="K273" s="196"/>
      <c r="L273" s="197"/>
      <c r="M273" s="198"/>
      <c r="N273" s="199"/>
    </row>
    <row r="274" spans="1:14" ht="41.4" x14ac:dyDescent="0.3">
      <c r="A274" s="186"/>
      <c r="B274" s="24"/>
      <c r="C274" s="139" t="s">
        <v>133</v>
      </c>
      <c r="D274" s="2" t="s">
        <v>134</v>
      </c>
      <c r="E274" s="15" t="b">
        <v>0</v>
      </c>
      <c r="F274" s="16" t="b">
        <f ca="1">IF(OR(Table13[[#This Row],[S]]=TRUE,Table13[[#This Row],[N/A]]=TRUE),FALSE,TRUE)</f>
        <v>0</v>
      </c>
      <c r="G274" s="16" t="b">
        <f ca="1">IF(OR(Table13[[#This Row],[S]]=TRUE,Table13[[#This Row],[N/A]]=TRUE),FALSE,TRUE)</f>
        <v>0</v>
      </c>
      <c r="H274" s="93"/>
      <c r="I274" s="18"/>
      <c r="J274" s="17"/>
      <c r="K274" s="18"/>
      <c r="L274" s="19"/>
      <c r="M274" s="95"/>
      <c r="N274" s="140"/>
    </row>
    <row r="275" spans="1:14" ht="27.6" x14ac:dyDescent="0.3">
      <c r="A275" s="186"/>
      <c r="B275" s="24"/>
      <c r="C275" s="84"/>
      <c r="D275" s="92" t="s">
        <v>135</v>
      </c>
      <c r="E275" s="15" t="b">
        <v>0</v>
      </c>
      <c r="F275" s="16" t="b">
        <f ca="1">IF(OR(Table13[[#This Row],[S]]=TRUE,Table13[[#This Row],[N/A]]=TRUE),FALSE,TRUE)</f>
        <v>0</v>
      </c>
      <c r="G275" s="16" t="b">
        <f ca="1">IF(OR(Table13[[#This Row],[S]]=TRUE,Table13[[#This Row],[N/A]]=TRUE),FALSE,TRUE)</f>
        <v>0</v>
      </c>
      <c r="H275" s="155" t="b">
        <v>0</v>
      </c>
      <c r="I275" s="155" t="b">
        <v>0</v>
      </c>
      <c r="J275" s="154" t="b">
        <v>0</v>
      </c>
      <c r="K275" s="155" t="b">
        <v>0</v>
      </c>
      <c r="L275" s="32">
        <v>0</v>
      </c>
      <c r="M275" s="135">
        <v>3</v>
      </c>
      <c r="N275" s="140">
        <f>Table13[[#This Row],[PTS]]*Table13[[#This Row],[WF]]</f>
        <v>0</v>
      </c>
    </row>
    <row r="276" spans="1:14" ht="27.6" x14ac:dyDescent="0.3">
      <c r="A276" s="186"/>
      <c r="B276" s="24"/>
      <c r="C276" s="84"/>
      <c r="D276" s="2" t="s">
        <v>136</v>
      </c>
      <c r="E276" s="15" t="b">
        <v>0</v>
      </c>
      <c r="F276" s="16" t="b">
        <f ca="1">IF(OR(Table13[[#This Row],[S]]=TRUE,Table13[[#This Row],[N/A]]=TRUE),FALSE,TRUE)</f>
        <v>0</v>
      </c>
      <c r="G276" s="16" t="b">
        <f ca="1">IF(OR(Table13[[#This Row],[S]]=TRUE,Table13[[#This Row],[N/A]]=TRUE),FALSE,TRUE)</f>
        <v>0</v>
      </c>
      <c r="H276" s="101"/>
      <c r="I276" s="102"/>
      <c r="J276" s="103"/>
      <c r="K276" s="102"/>
      <c r="L276" s="104"/>
      <c r="M276" s="105"/>
      <c r="N276" s="140"/>
    </row>
    <row r="277" spans="1:14" x14ac:dyDescent="0.3">
      <c r="A277" s="186"/>
      <c r="B277" s="24"/>
      <c r="C277" s="106" t="s">
        <v>17</v>
      </c>
      <c r="D277" s="38"/>
      <c r="E277" s="39"/>
      <c r="F277" s="40"/>
      <c r="G277" s="40"/>
      <c r="H277" s="41"/>
      <c r="I277" s="41"/>
      <c r="J277" s="41"/>
      <c r="K277" s="41"/>
      <c r="L277" s="42"/>
      <c r="M277" s="107"/>
      <c r="N277" s="44"/>
    </row>
    <row r="278" spans="1:14" x14ac:dyDescent="0.3">
      <c r="A278" s="186"/>
      <c r="B278" s="24"/>
      <c r="C278" s="108"/>
      <c r="D278" s="46"/>
      <c r="E278" s="47"/>
      <c r="F278" s="48"/>
      <c r="G278" s="48"/>
      <c r="H278" s="49"/>
      <c r="I278" s="49"/>
      <c r="J278" s="49"/>
      <c r="K278" s="49"/>
      <c r="L278" s="50"/>
      <c r="M278" s="109"/>
      <c r="N278" s="52"/>
    </row>
    <row r="279" spans="1:14" x14ac:dyDescent="0.3">
      <c r="A279" s="186"/>
      <c r="B279" s="24"/>
      <c r="C279" s="181" t="s">
        <v>14</v>
      </c>
      <c r="D279" s="54" t="s">
        <v>176</v>
      </c>
      <c r="E279" s="172"/>
      <c r="F279" s="173"/>
      <c r="G279" s="173"/>
      <c r="H279" s="174"/>
      <c r="I279" s="174"/>
      <c r="J279" s="174"/>
      <c r="K279" s="174"/>
      <c r="L279" s="175"/>
      <c r="M279" s="176"/>
      <c r="N279" s="177"/>
    </row>
    <row r="280" spans="1:14" x14ac:dyDescent="0.3">
      <c r="A280" s="186"/>
      <c r="B280" s="24"/>
      <c r="C280" s="182" t="s">
        <v>15</v>
      </c>
      <c r="D280" s="54" t="s">
        <v>238</v>
      </c>
      <c r="E280" s="145"/>
      <c r="F280" s="146"/>
      <c r="G280" s="146"/>
      <c r="H280" s="147"/>
      <c r="I280" s="147"/>
      <c r="J280" s="147"/>
      <c r="K280" s="147"/>
      <c r="L280" s="148"/>
      <c r="M280" s="178"/>
      <c r="N280" s="150"/>
    </row>
    <row r="281" spans="1:14" x14ac:dyDescent="0.3">
      <c r="A281" s="186"/>
      <c r="B281" s="24"/>
      <c r="C281" s="181" t="s">
        <v>16</v>
      </c>
      <c r="D281" s="91" t="s">
        <v>239</v>
      </c>
      <c r="E281" s="172"/>
      <c r="F281" s="173"/>
      <c r="G281" s="173"/>
      <c r="H281" s="174"/>
      <c r="I281" s="174"/>
      <c r="J281" s="174"/>
      <c r="K281" s="174"/>
      <c r="L281" s="175"/>
      <c r="M281" s="176"/>
      <c r="N281" s="177"/>
    </row>
    <row r="282" spans="1:14" ht="28.95" customHeight="1" x14ac:dyDescent="0.3">
      <c r="A282" s="186"/>
      <c r="B282" s="24"/>
      <c r="C282" s="139" t="s">
        <v>137</v>
      </c>
      <c r="D282" s="2" t="s">
        <v>138</v>
      </c>
      <c r="E282" s="15" t="b">
        <v>0</v>
      </c>
      <c r="F282" s="16" t="b">
        <f ca="1">IF(OR(Table13[[#This Row],[S]]=TRUE,Table13[[#This Row],[N/A]]=TRUE),FALSE,TRUE)</f>
        <v>0</v>
      </c>
      <c r="G282" s="16" t="b">
        <f ca="1">IF(OR(Table13[[#This Row],[S]]=TRUE,Table13[[#This Row],[N/A]]=TRUE),FALSE,TRUE)</f>
        <v>0</v>
      </c>
      <c r="H282" s="93"/>
      <c r="I282" s="18"/>
      <c r="J282" s="17"/>
      <c r="K282" s="18"/>
      <c r="L282" s="19"/>
      <c r="M282" s="136"/>
      <c r="N282" s="140"/>
    </row>
    <row r="283" spans="1:14" ht="27.6" x14ac:dyDescent="0.3">
      <c r="A283" s="186"/>
      <c r="B283" s="24"/>
      <c r="C283" s="84"/>
      <c r="D283" s="92" t="s">
        <v>139</v>
      </c>
      <c r="E283" s="15" t="b">
        <v>0</v>
      </c>
      <c r="F283" s="16" t="b">
        <f ca="1">IF(OR(Table13[[#This Row],[S]]=TRUE,Table13[[#This Row],[N/A]]=TRUE),FALSE,TRUE)</f>
        <v>0</v>
      </c>
      <c r="G283" s="16" t="b">
        <f ca="1">IF(OR(Table13[[#This Row],[S]]=TRUE,Table13[[#This Row],[N/A]]=TRUE),FALSE,TRUE)</f>
        <v>0</v>
      </c>
      <c r="H283" s="27" t="b">
        <v>0</v>
      </c>
      <c r="I283" s="27" t="b">
        <v>0</v>
      </c>
      <c r="J283" s="26" t="b">
        <v>0</v>
      </c>
      <c r="K283" s="27" t="b">
        <v>0</v>
      </c>
      <c r="L283" s="28">
        <v>0</v>
      </c>
      <c r="M283" s="141">
        <v>3</v>
      </c>
      <c r="N283" s="142">
        <f>Table13[[#This Row],[PTS]]*Table13[[#This Row],[WF]]</f>
        <v>0</v>
      </c>
    </row>
    <row r="284" spans="1:14" ht="41.4" x14ac:dyDescent="0.3">
      <c r="A284" s="186"/>
      <c r="B284" s="24"/>
      <c r="C284" s="84"/>
      <c r="D284" s="2" t="s">
        <v>140</v>
      </c>
      <c r="E284" s="15" t="b">
        <v>0</v>
      </c>
      <c r="F284" s="16" t="b">
        <f ca="1">IF(OR(Table13[[#This Row],[S]]=TRUE,Table13[[#This Row],[N/A]]=TRUE),FALSE,TRUE)</f>
        <v>0</v>
      </c>
      <c r="G284" s="16" t="b">
        <f ca="1">IF(OR(Table13[[#This Row],[S]]=TRUE,Table13[[#This Row],[N/A]]=TRUE),FALSE,TRUE)</f>
        <v>0</v>
      </c>
      <c r="H284" s="101"/>
      <c r="I284" s="102"/>
      <c r="J284" s="103"/>
      <c r="K284" s="102"/>
      <c r="L284" s="104"/>
      <c r="M284" s="105"/>
      <c r="N284" s="140"/>
    </row>
    <row r="285" spans="1:14" x14ac:dyDescent="0.3">
      <c r="A285" s="186"/>
      <c r="B285" s="24"/>
      <c r="C285" s="106" t="s">
        <v>17</v>
      </c>
      <c r="D285" s="38"/>
      <c r="E285" s="39"/>
      <c r="F285" s="40"/>
      <c r="G285" s="40"/>
      <c r="H285" s="41"/>
      <c r="I285" s="41"/>
      <c r="J285" s="41"/>
      <c r="K285" s="41"/>
      <c r="L285" s="42"/>
      <c r="M285" s="107"/>
      <c r="N285" s="44"/>
    </row>
    <row r="286" spans="1:14" x14ac:dyDescent="0.3">
      <c r="A286" s="186"/>
      <c r="B286" s="24"/>
      <c r="C286" s="108"/>
      <c r="D286" s="46"/>
      <c r="E286" s="47"/>
      <c r="F286" s="48"/>
      <c r="G286" s="48"/>
      <c r="H286" s="49"/>
      <c r="I286" s="49"/>
      <c r="J286" s="49"/>
      <c r="K286" s="49"/>
      <c r="L286" s="50"/>
      <c r="M286" s="109"/>
      <c r="N286" s="52"/>
    </row>
    <row r="287" spans="1:14" x14ac:dyDescent="0.3">
      <c r="A287" s="186"/>
      <c r="B287" s="24"/>
      <c r="C287" s="181" t="s">
        <v>14</v>
      </c>
      <c r="D287" s="54" t="s">
        <v>240</v>
      </c>
      <c r="E287" s="172"/>
      <c r="F287" s="173"/>
      <c r="G287" s="173"/>
      <c r="H287" s="174"/>
      <c r="I287" s="174"/>
      <c r="J287" s="174"/>
      <c r="K287" s="174"/>
      <c r="L287" s="175"/>
      <c r="M287" s="176"/>
      <c r="N287" s="177"/>
    </row>
    <row r="288" spans="1:14" x14ac:dyDescent="0.3">
      <c r="A288" s="186"/>
      <c r="B288" s="24"/>
      <c r="C288" s="182" t="s">
        <v>15</v>
      </c>
      <c r="D288" s="54" t="s">
        <v>241</v>
      </c>
      <c r="E288" s="145"/>
      <c r="F288" s="146"/>
      <c r="G288" s="146"/>
      <c r="H288" s="147"/>
      <c r="I288" s="147"/>
      <c r="J288" s="147"/>
      <c r="K288" s="147"/>
      <c r="L288" s="148"/>
      <c r="M288" s="178"/>
      <c r="N288" s="150"/>
    </row>
    <row r="289" spans="1:14" x14ac:dyDescent="0.3">
      <c r="A289" s="186"/>
      <c r="B289" s="24"/>
      <c r="C289" s="181" t="s">
        <v>16</v>
      </c>
      <c r="D289" s="91" t="s">
        <v>242</v>
      </c>
      <c r="E289" s="172"/>
      <c r="F289" s="173"/>
      <c r="G289" s="173"/>
      <c r="H289" s="174"/>
      <c r="I289" s="174"/>
      <c r="J289" s="174"/>
      <c r="K289" s="174"/>
      <c r="L289" s="175"/>
      <c r="M289" s="176"/>
      <c r="N289" s="177"/>
    </row>
    <row r="290" spans="1:14" ht="31.2" customHeight="1" x14ac:dyDescent="0.3">
      <c r="A290" s="186"/>
      <c r="B290" s="24"/>
      <c r="C290" s="139" t="s">
        <v>141</v>
      </c>
      <c r="D290" s="2" t="s">
        <v>142</v>
      </c>
      <c r="E290" s="15" t="b">
        <v>0</v>
      </c>
      <c r="F290" s="16" t="b">
        <f ca="1">IF(OR(Table13[[#This Row],[S]]=TRUE,Table13[[#This Row],[N/A]]=TRUE),FALSE,TRUE)</f>
        <v>0</v>
      </c>
      <c r="G290" s="16" t="b">
        <f ca="1">IF(OR(Table13[[#This Row],[S]]=TRUE,Table13[[#This Row],[N/A]]=TRUE),FALSE,TRUE)</f>
        <v>0</v>
      </c>
      <c r="H290" s="93"/>
      <c r="I290" s="18"/>
      <c r="J290" s="17"/>
      <c r="K290" s="18"/>
      <c r="L290" s="19"/>
      <c r="M290" s="136"/>
      <c r="N290" s="140"/>
    </row>
    <row r="291" spans="1:14" ht="41.4" x14ac:dyDescent="0.3">
      <c r="A291" s="186"/>
      <c r="B291" s="24"/>
      <c r="C291" s="84"/>
      <c r="D291" s="92" t="s">
        <v>143</v>
      </c>
      <c r="E291" s="15" t="b">
        <v>0</v>
      </c>
      <c r="F291" s="16" t="b">
        <f ca="1">IF(OR(Table13[[#This Row],[S]]=TRUE,Table13[[#This Row],[N/A]]=TRUE),FALSE,TRUE)</f>
        <v>0</v>
      </c>
      <c r="G291" s="16" t="b">
        <f ca="1">IF(OR(Table13[[#This Row],[S]]=TRUE,Table13[[#This Row],[N/A]]=TRUE),FALSE,TRUE)</f>
        <v>0</v>
      </c>
      <c r="H291" s="97" t="b">
        <v>0</v>
      </c>
      <c r="I291" s="97" t="b">
        <v>0</v>
      </c>
      <c r="J291" s="96" t="b">
        <v>0</v>
      </c>
      <c r="K291" s="97" t="b">
        <v>0</v>
      </c>
      <c r="L291" s="87">
        <v>0</v>
      </c>
      <c r="M291" s="98">
        <v>3</v>
      </c>
      <c r="N291" s="170">
        <f>Table13[[#This Row],[PTS]]*Table13[[#This Row],[WF]]</f>
        <v>0</v>
      </c>
    </row>
    <row r="292" spans="1:14" ht="27.6" x14ac:dyDescent="0.3">
      <c r="A292" s="186"/>
      <c r="B292" s="24"/>
      <c r="C292" s="84"/>
      <c r="D292" s="2" t="s">
        <v>144</v>
      </c>
      <c r="E292" s="15" t="b">
        <v>0</v>
      </c>
      <c r="F292" s="16" t="b">
        <f ca="1">IF(OR(Table13[[#This Row],[S]]=TRUE,Table13[[#This Row],[N/A]]=TRUE),FALSE,TRUE)</f>
        <v>0</v>
      </c>
      <c r="G292" s="16" t="b">
        <f ca="1">IF(OR(Table13[[#This Row],[S]]=TRUE,Table13[[#This Row],[N/A]]=TRUE),FALSE,TRUE)</f>
        <v>0</v>
      </c>
      <c r="H292" s="101"/>
      <c r="I292" s="102"/>
      <c r="J292" s="103"/>
      <c r="K292" s="102"/>
      <c r="L292" s="104"/>
      <c r="M292" s="105"/>
      <c r="N292" s="140"/>
    </row>
    <row r="293" spans="1:14" x14ac:dyDescent="0.3">
      <c r="A293" s="186"/>
      <c r="B293" s="24"/>
      <c r="C293" s="106" t="s">
        <v>17</v>
      </c>
      <c r="D293" s="38"/>
      <c r="E293" s="39"/>
      <c r="F293" s="40"/>
      <c r="G293" s="40"/>
      <c r="H293" s="41"/>
      <c r="I293" s="41"/>
      <c r="J293" s="41"/>
      <c r="K293" s="41"/>
      <c r="L293" s="42"/>
      <c r="M293" s="107"/>
      <c r="N293" s="44"/>
    </row>
    <row r="294" spans="1:14" x14ac:dyDescent="0.3">
      <c r="A294" s="186"/>
      <c r="B294" s="24"/>
      <c r="C294" s="108"/>
      <c r="D294" s="46"/>
      <c r="E294" s="47"/>
      <c r="F294" s="48"/>
      <c r="G294" s="48"/>
      <c r="H294" s="49"/>
      <c r="I294" s="49"/>
      <c r="J294" s="49"/>
      <c r="K294" s="49"/>
      <c r="L294" s="50"/>
      <c r="M294" s="109"/>
      <c r="N294" s="52"/>
    </row>
    <row r="295" spans="1:14" x14ac:dyDescent="0.3">
      <c r="A295" s="186"/>
      <c r="B295" s="24"/>
      <c r="C295" s="181" t="s">
        <v>14</v>
      </c>
      <c r="D295" s="54" t="s">
        <v>243</v>
      </c>
      <c r="E295" s="172"/>
      <c r="F295" s="173"/>
      <c r="G295" s="173"/>
      <c r="H295" s="174"/>
      <c r="I295" s="174"/>
      <c r="J295" s="174"/>
      <c r="K295" s="174"/>
      <c r="L295" s="175"/>
      <c r="M295" s="176"/>
      <c r="N295" s="177"/>
    </row>
    <row r="296" spans="1:14" x14ac:dyDescent="0.3">
      <c r="A296" s="186"/>
      <c r="B296" s="24"/>
      <c r="C296" s="182" t="s">
        <v>15</v>
      </c>
      <c r="D296" s="54" t="s">
        <v>244</v>
      </c>
      <c r="E296" s="145"/>
      <c r="F296" s="146"/>
      <c r="G296" s="146"/>
      <c r="H296" s="147"/>
      <c r="I296" s="147"/>
      <c r="J296" s="147"/>
      <c r="K296" s="147"/>
      <c r="L296" s="148"/>
      <c r="M296" s="178"/>
      <c r="N296" s="150"/>
    </row>
    <row r="297" spans="1:14" x14ac:dyDescent="0.3">
      <c r="A297" s="186"/>
      <c r="B297" s="24"/>
      <c r="C297" s="182" t="s">
        <v>16</v>
      </c>
      <c r="D297" s="54" t="s">
        <v>245</v>
      </c>
      <c r="E297" s="145"/>
      <c r="F297" s="146"/>
      <c r="G297" s="146"/>
      <c r="H297" s="147"/>
      <c r="I297" s="147"/>
      <c r="J297" s="147"/>
      <c r="K297" s="147"/>
      <c r="L297" s="148"/>
      <c r="M297" s="178"/>
      <c r="N297" s="150"/>
    </row>
    <row r="298" spans="1:14" x14ac:dyDescent="0.3">
      <c r="A298" s="121" t="s">
        <v>315</v>
      </c>
      <c r="B298" s="122"/>
      <c r="C298" s="123"/>
      <c r="D298" s="124"/>
      <c r="E298" s="125"/>
      <c r="F298" s="126"/>
      <c r="G298" s="126"/>
      <c r="H298" s="124"/>
      <c r="I298" s="124"/>
      <c r="J298" s="124"/>
      <c r="K298" s="124"/>
      <c r="L298" s="127"/>
      <c r="M298" s="127"/>
      <c r="N298" s="128">
        <f>SUM(N251,N259,N266,N275,N283,N291)</f>
        <v>0</v>
      </c>
    </row>
    <row r="299" spans="1:14" x14ac:dyDescent="0.3">
      <c r="A299" s="121" t="s">
        <v>316</v>
      </c>
      <c r="B299" s="130"/>
      <c r="C299" s="131"/>
      <c r="D299" s="124"/>
      <c r="E299" s="125"/>
      <c r="F299" s="126"/>
      <c r="G299" s="126"/>
      <c r="H299" s="124"/>
      <c r="I299" s="124"/>
      <c r="J299" s="124"/>
      <c r="K299" s="124"/>
      <c r="L299" s="127"/>
      <c r="M299" s="127"/>
      <c r="N299" s="132">
        <f>N298/68</f>
        <v>0</v>
      </c>
    </row>
    <row r="300" spans="1:14" ht="29.55" customHeight="1" x14ac:dyDescent="0.3">
      <c r="A300" s="186">
        <v>9</v>
      </c>
      <c r="B300" s="192" t="s">
        <v>148</v>
      </c>
      <c r="C300" s="139" t="s">
        <v>145</v>
      </c>
      <c r="D300" s="2" t="s">
        <v>159</v>
      </c>
      <c r="E300" s="82" t="b">
        <v>0</v>
      </c>
      <c r="F300" s="83" t="b">
        <f ca="1">IF(OR(Table13[[#This Row],[S]]=TRUE,Table13[[#This Row],[N/A]]=TRUE),FALSE,TRUE)</f>
        <v>0</v>
      </c>
      <c r="G300" s="83" t="b">
        <f ca="1">IF(OR(Table13[[#This Row],[S]]=TRUE,Table13[[#This Row],[N/A]]=TRUE),FALSE,TRUE)</f>
        <v>0</v>
      </c>
      <c r="H300" s="205"/>
      <c r="I300" s="205"/>
      <c r="J300" s="206"/>
      <c r="K300" s="205"/>
      <c r="L300" s="28"/>
      <c r="M300" s="95"/>
      <c r="N300" s="140"/>
    </row>
    <row r="301" spans="1:14" ht="27.6" x14ac:dyDescent="0.3">
      <c r="A301" s="186"/>
      <c r="B301" s="24"/>
      <c r="C301" s="84"/>
      <c r="D301" s="92" t="s">
        <v>160</v>
      </c>
      <c r="E301" s="15" t="b">
        <v>0</v>
      </c>
      <c r="F301" s="16" t="b">
        <f ca="1">IF(OR(Table13[[#This Row],[S]]=TRUE,Table13[[#This Row],[N/A]]=TRUE),FALSE,TRUE)</f>
        <v>0</v>
      </c>
      <c r="G301" s="16" t="b">
        <f ca="1">IF(OR(Table13[[#This Row],[S]]=TRUE,Table13[[#This Row],[N/A]]=TRUE),FALSE,TRUE)</f>
        <v>0</v>
      </c>
      <c r="H301" s="155" t="b">
        <v>0</v>
      </c>
      <c r="I301" s="155" t="b">
        <v>0</v>
      </c>
      <c r="J301" s="154" t="b">
        <v>0</v>
      </c>
      <c r="K301" s="155" t="b">
        <v>0</v>
      </c>
      <c r="L301" s="32">
        <v>0</v>
      </c>
      <c r="M301" s="135">
        <v>3</v>
      </c>
      <c r="N301" s="140">
        <f>Table13[[#This Row],[WF]]*Table13[[#This Row],[PTS]]</f>
        <v>0</v>
      </c>
    </row>
    <row r="302" spans="1:14" x14ac:dyDescent="0.3">
      <c r="A302" s="186"/>
      <c r="B302" s="24"/>
      <c r="C302" s="106" t="s">
        <v>17</v>
      </c>
      <c r="D302" s="38"/>
      <c r="E302" s="39"/>
      <c r="F302" s="40"/>
      <c r="G302" s="40"/>
      <c r="H302" s="41"/>
      <c r="I302" s="41"/>
      <c r="J302" s="41"/>
      <c r="K302" s="41"/>
      <c r="L302" s="42"/>
      <c r="M302" s="107"/>
      <c r="N302" s="44"/>
    </row>
    <row r="303" spans="1:14" x14ac:dyDescent="0.3">
      <c r="A303" s="186"/>
      <c r="B303" s="24"/>
      <c r="C303" s="108"/>
      <c r="D303" s="46"/>
      <c r="E303" s="47"/>
      <c r="F303" s="48"/>
      <c r="G303" s="48"/>
      <c r="H303" s="49"/>
      <c r="I303" s="49"/>
      <c r="J303" s="49"/>
      <c r="K303" s="49"/>
      <c r="L303" s="50"/>
      <c r="M303" s="109"/>
      <c r="N303" s="52"/>
    </row>
    <row r="304" spans="1:14" x14ac:dyDescent="0.3">
      <c r="A304" s="186"/>
      <c r="B304" s="24"/>
      <c r="C304" s="181" t="s">
        <v>14</v>
      </c>
      <c r="D304" s="54" t="s">
        <v>246</v>
      </c>
      <c r="E304" s="172"/>
      <c r="F304" s="173"/>
      <c r="G304" s="173"/>
      <c r="H304" s="174"/>
      <c r="I304" s="174"/>
      <c r="J304" s="174"/>
      <c r="K304" s="174"/>
      <c r="L304" s="175"/>
      <c r="M304" s="176"/>
      <c r="N304" s="177"/>
    </row>
    <row r="305" spans="1:14" x14ac:dyDescent="0.3">
      <c r="A305" s="186"/>
      <c r="B305" s="24"/>
      <c r="C305" s="182" t="s">
        <v>15</v>
      </c>
      <c r="D305" s="54" t="s">
        <v>247</v>
      </c>
      <c r="E305" s="145"/>
      <c r="F305" s="146"/>
      <c r="G305" s="146"/>
      <c r="H305" s="147"/>
      <c r="I305" s="147"/>
      <c r="J305" s="147"/>
      <c r="K305" s="147"/>
      <c r="L305" s="148"/>
      <c r="M305" s="178"/>
      <c r="N305" s="150"/>
    </row>
    <row r="306" spans="1:14" x14ac:dyDescent="0.3">
      <c r="A306" s="186"/>
      <c r="B306" s="24"/>
      <c r="C306" s="181" t="s">
        <v>16</v>
      </c>
      <c r="D306" s="91" t="s">
        <v>248</v>
      </c>
      <c r="E306" s="172"/>
      <c r="F306" s="173"/>
      <c r="G306" s="173"/>
      <c r="H306" s="174"/>
      <c r="I306" s="174"/>
      <c r="J306" s="174"/>
      <c r="K306" s="174"/>
      <c r="L306" s="175"/>
      <c r="M306" s="176"/>
      <c r="N306" s="177"/>
    </row>
    <row r="307" spans="1:14" ht="27.6" x14ac:dyDescent="0.3">
      <c r="A307" s="186"/>
      <c r="B307" s="24"/>
      <c r="C307" s="139" t="s">
        <v>147</v>
      </c>
      <c r="D307" s="2" t="s">
        <v>157</v>
      </c>
      <c r="E307" s="82" t="b">
        <v>0</v>
      </c>
      <c r="F307" s="83" t="b">
        <f ca="1">IF(OR(Table13[[#This Row],[S]]=TRUE,Table13[[#This Row],[N/A]]=TRUE),FALSE,TRUE)</f>
        <v>0</v>
      </c>
      <c r="G307" s="83" t="b">
        <f ca="1">IF(OR(Table13[[#This Row],[S]]=TRUE,Table13[[#This Row],[N/A]]=TRUE),FALSE,TRUE)</f>
        <v>0</v>
      </c>
      <c r="H307" s="205"/>
      <c r="I307" s="205"/>
      <c r="J307" s="206"/>
      <c r="K307" s="205"/>
      <c r="L307" s="28"/>
      <c r="M307" s="136"/>
      <c r="N307" s="140"/>
    </row>
    <row r="308" spans="1:14" ht="41.4" x14ac:dyDescent="0.3">
      <c r="A308" s="186"/>
      <c r="B308" s="24"/>
      <c r="C308" s="84"/>
      <c r="D308" s="92" t="s">
        <v>158</v>
      </c>
      <c r="E308" s="15" t="b">
        <v>0</v>
      </c>
      <c r="F308" s="16" t="b">
        <f ca="1">IF(OR(Table13[[#This Row],[S]]=TRUE,Table13[[#This Row],[N/A]]=TRUE),FALSE,TRUE)</f>
        <v>0</v>
      </c>
      <c r="G308" s="16" t="b">
        <f ca="1">IF(OR(Table13[[#This Row],[S]]=TRUE,Table13[[#This Row],[N/A]]=TRUE),FALSE,TRUE)</f>
        <v>0</v>
      </c>
      <c r="H308" s="155" t="b">
        <v>0</v>
      </c>
      <c r="I308" s="155" t="b">
        <v>0</v>
      </c>
      <c r="J308" s="154" t="b">
        <v>0</v>
      </c>
      <c r="K308" s="155" t="b">
        <v>0</v>
      </c>
      <c r="L308" s="32">
        <v>0</v>
      </c>
      <c r="M308" s="135">
        <v>3</v>
      </c>
      <c r="N308" s="140">
        <f>Table13[[#This Row],[WF]]*Table13[[#This Row],[PTS]]</f>
        <v>0</v>
      </c>
    </row>
    <row r="309" spans="1:14" x14ac:dyDescent="0.3">
      <c r="A309" s="186"/>
      <c r="B309" s="24"/>
      <c r="C309" s="106" t="s">
        <v>17</v>
      </c>
      <c r="D309" s="38"/>
      <c r="E309" s="39"/>
      <c r="F309" s="40"/>
      <c r="G309" s="40"/>
      <c r="H309" s="41"/>
      <c r="I309" s="41"/>
      <c r="J309" s="41"/>
      <c r="K309" s="41"/>
      <c r="L309" s="42"/>
      <c r="M309" s="107"/>
      <c r="N309" s="44"/>
    </row>
    <row r="310" spans="1:14" x14ac:dyDescent="0.3">
      <c r="A310" s="186"/>
      <c r="B310" s="24"/>
      <c r="C310" s="108"/>
      <c r="D310" s="46"/>
      <c r="E310" s="47"/>
      <c r="F310" s="48"/>
      <c r="G310" s="48"/>
      <c r="H310" s="49"/>
      <c r="I310" s="49"/>
      <c r="J310" s="49"/>
      <c r="K310" s="49"/>
      <c r="L310" s="50"/>
      <c r="M310" s="109"/>
      <c r="N310" s="52"/>
    </row>
    <row r="311" spans="1:14" x14ac:dyDescent="0.3">
      <c r="A311" s="186"/>
      <c r="B311" s="24"/>
      <c r="C311" s="181" t="s">
        <v>14</v>
      </c>
      <c r="D311" s="54" t="s">
        <v>249</v>
      </c>
      <c r="E311" s="172"/>
      <c r="F311" s="173"/>
      <c r="G311" s="173"/>
      <c r="H311" s="174"/>
      <c r="I311" s="174"/>
      <c r="J311" s="174"/>
      <c r="K311" s="174"/>
      <c r="L311" s="175"/>
      <c r="M311" s="176"/>
      <c r="N311" s="177"/>
    </row>
    <row r="312" spans="1:14" x14ac:dyDescent="0.3">
      <c r="A312" s="186"/>
      <c r="B312" s="24"/>
      <c r="C312" s="182" t="s">
        <v>15</v>
      </c>
      <c r="D312" s="54" t="s">
        <v>250</v>
      </c>
      <c r="E312" s="145"/>
      <c r="F312" s="146"/>
      <c r="G312" s="146"/>
      <c r="H312" s="147"/>
      <c r="I312" s="147"/>
      <c r="J312" s="147"/>
      <c r="K312" s="147"/>
      <c r="L312" s="148"/>
      <c r="M312" s="178"/>
      <c r="N312" s="150"/>
    </row>
    <row r="313" spans="1:14" x14ac:dyDescent="0.3">
      <c r="A313" s="186"/>
      <c r="B313" s="24"/>
      <c r="C313" s="181" t="s">
        <v>16</v>
      </c>
      <c r="D313" s="91" t="s">
        <v>251</v>
      </c>
      <c r="E313" s="172"/>
      <c r="F313" s="173"/>
      <c r="G313" s="173"/>
      <c r="H313" s="174"/>
      <c r="I313" s="174"/>
      <c r="J313" s="174"/>
      <c r="K313" s="174"/>
      <c r="L313" s="175"/>
      <c r="M313" s="176"/>
      <c r="N313" s="177"/>
    </row>
    <row r="314" spans="1:14" ht="27.6" x14ac:dyDescent="0.3">
      <c r="A314" s="186"/>
      <c r="B314" s="24"/>
      <c r="C314" s="139" t="s">
        <v>146</v>
      </c>
      <c r="D314" s="2" t="s">
        <v>161</v>
      </c>
      <c r="E314" s="15" t="b">
        <v>0</v>
      </c>
      <c r="F314" s="16" t="b">
        <f ca="1">IF(OR(Table13[[#This Row],[S]]=TRUE,Table13[[#This Row],[N/A]]=TRUE),FALSE,TRUE)</f>
        <v>0</v>
      </c>
      <c r="G314" s="16" t="b">
        <f ca="1">IF(OR(Table13[[#This Row],[S]]=TRUE,Table13[[#This Row],[N/A]]=TRUE),FALSE,TRUE)</f>
        <v>0</v>
      </c>
      <c r="H314" s="93"/>
      <c r="I314" s="18"/>
      <c r="J314" s="17"/>
      <c r="K314" s="18"/>
      <c r="L314" s="19"/>
      <c r="M314" s="136"/>
      <c r="N314" s="140"/>
    </row>
    <row r="315" spans="1:14" ht="27.6" x14ac:dyDescent="0.3">
      <c r="A315" s="186"/>
      <c r="B315" s="24"/>
      <c r="C315" s="84"/>
      <c r="D315" s="92" t="s">
        <v>162</v>
      </c>
      <c r="E315" s="15" t="b">
        <v>0</v>
      </c>
      <c r="F315" s="16" t="b">
        <f ca="1">IF(OR(Table13[[#This Row],[S]]=TRUE,Table13[[#This Row],[N/A]]=TRUE),FALSE,TRUE)</f>
        <v>0</v>
      </c>
      <c r="G315" s="16" t="b">
        <f ca="1">IF(OR(Table13[[#This Row],[S]]=TRUE,Table13[[#This Row],[N/A]]=TRUE),FALSE,TRUE)</f>
        <v>0</v>
      </c>
      <c r="H315" s="97" t="b">
        <v>0</v>
      </c>
      <c r="I315" s="97" t="b">
        <v>0</v>
      </c>
      <c r="J315" s="96" t="b">
        <v>0</v>
      </c>
      <c r="K315" s="97" t="b">
        <v>0</v>
      </c>
      <c r="L315" s="87">
        <v>0</v>
      </c>
      <c r="M315" s="98">
        <v>3</v>
      </c>
      <c r="N315" s="170">
        <f>Table13[[#This Row],[WF]]*Table13[[#This Row],[PTS]]</f>
        <v>0</v>
      </c>
    </row>
    <row r="316" spans="1:14" ht="27.6" x14ac:dyDescent="0.3">
      <c r="A316" s="186"/>
      <c r="B316" s="24"/>
      <c r="C316" s="84"/>
      <c r="D316" s="92" t="s">
        <v>163</v>
      </c>
      <c r="E316" s="15" t="b">
        <v>0</v>
      </c>
      <c r="F316" s="16" t="b">
        <f ca="1">IF(OR(Table13[[#This Row],[S]]=TRUE,Table13[[#This Row],[N/A]]=TRUE),FALSE,TRUE)</f>
        <v>0</v>
      </c>
      <c r="G316" s="16" t="b">
        <f ca="1">IF(OR(Table13[[#This Row],[S]]=TRUE,Table13[[#This Row],[N/A]]=TRUE),FALSE,TRUE)</f>
        <v>0</v>
      </c>
      <c r="H316" s="101"/>
      <c r="I316" s="102"/>
      <c r="J316" s="103"/>
      <c r="K316" s="102"/>
      <c r="L316" s="104"/>
      <c r="M316" s="105"/>
      <c r="N316" s="140"/>
    </row>
    <row r="317" spans="1:14" x14ac:dyDescent="0.3">
      <c r="A317" s="186"/>
      <c r="B317" s="24"/>
      <c r="C317" s="106" t="s">
        <v>17</v>
      </c>
      <c r="D317" s="38"/>
      <c r="E317" s="39"/>
      <c r="F317" s="40"/>
      <c r="G317" s="40"/>
      <c r="H317" s="41"/>
      <c r="I317" s="41"/>
      <c r="J317" s="41"/>
      <c r="K317" s="41"/>
      <c r="L317" s="42"/>
      <c r="M317" s="107"/>
      <c r="N317" s="44"/>
    </row>
    <row r="318" spans="1:14" x14ac:dyDescent="0.3">
      <c r="A318" s="186"/>
      <c r="B318" s="24"/>
      <c r="C318" s="108"/>
      <c r="D318" s="46"/>
      <c r="E318" s="47"/>
      <c r="F318" s="48"/>
      <c r="G318" s="48"/>
      <c r="H318" s="49"/>
      <c r="I318" s="49"/>
      <c r="J318" s="49"/>
      <c r="K318" s="49"/>
      <c r="L318" s="50"/>
      <c r="M318" s="109"/>
      <c r="N318" s="52"/>
    </row>
    <row r="319" spans="1:14" x14ac:dyDescent="0.3">
      <c r="A319" s="186"/>
      <c r="B319" s="24"/>
      <c r="C319" s="182" t="s">
        <v>14</v>
      </c>
      <c r="D319" s="54" t="s">
        <v>289</v>
      </c>
      <c r="E319" s="145"/>
      <c r="F319" s="146"/>
      <c r="G319" s="146"/>
      <c r="H319" s="147"/>
      <c r="I319" s="147"/>
      <c r="J319" s="147"/>
      <c r="K319" s="147"/>
      <c r="L319" s="148"/>
      <c r="M319" s="178"/>
      <c r="N319" s="150"/>
    </row>
    <row r="320" spans="1:14" x14ac:dyDescent="0.3">
      <c r="A320" s="186"/>
      <c r="B320" s="24"/>
      <c r="C320" s="115"/>
      <c r="D320" s="62" t="s">
        <v>290</v>
      </c>
      <c r="E320" s="63"/>
      <c r="F320" s="64"/>
      <c r="G320" s="64"/>
      <c r="H320" s="65"/>
      <c r="I320" s="65"/>
      <c r="J320" s="65"/>
      <c r="K320" s="65"/>
      <c r="L320" s="66"/>
      <c r="M320" s="116"/>
      <c r="N320" s="68"/>
    </row>
    <row r="321" spans="1:14" x14ac:dyDescent="0.3">
      <c r="A321" s="186"/>
      <c r="B321" s="24"/>
      <c r="C321" s="182" t="s">
        <v>15</v>
      </c>
      <c r="D321" s="54" t="s">
        <v>252</v>
      </c>
      <c r="E321" s="145"/>
      <c r="F321" s="146"/>
      <c r="G321" s="146"/>
      <c r="H321" s="147"/>
      <c r="I321" s="147"/>
      <c r="J321" s="147"/>
      <c r="K321" s="147"/>
      <c r="L321" s="148"/>
      <c r="M321" s="178"/>
      <c r="N321" s="150"/>
    </row>
    <row r="322" spans="1:14" x14ac:dyDescent="0.3">
      <c r="A322" s="186"/>
      <c r="B322" s="24"/>
      <c r="C322" s="182" t="s">
        <v>16</v>
      </c>
      <c r="D322" s="54" t="s">
        <v>253</v>
      </c>
      <c r="E322" s="145"/>
      <c r="F322" s="146"/>
      <c r="G322" s="146"/>
      <c r="H322" s="147"/>
      <c r="I322" s="147"/>
      <c r="J322" s="147"/>
      <c r="K322" s="147"/>
      <c r="L322" s="148"/>
      <c r="M322" s="178"/>
      <c r="N322" s="150"/>
    </row>
    <row r="323" spans="1:14" x14ac:dyDescent="0.3">
      <c r="A323" s="121" t="s">
        <v>317</v>
      </c>
      <c r="B323" s="122"/>
      <c r="C323" s="123"/>
      <c r="D323" s="124"/>
      <c r="E323" s="125"/>
      <c r="F323" s="126"/>
      <c r="G323" s="126"/>
      <c r="H323" s="124"/>
      <c r="I323" s="124"/>
      <c r="J323" s="124"/>
      <c r="K323" s="124"/>
      <c r="L323" s="127"/>
      <c r="M323" s="127"/>
      <c r="N323" s="128">
        <f>SUM(N301,N308,N315)</f>
        <v>0</v>
      </c>
    </row>
    <row r="324" spans="1:14" x14ac:dyDescent="0.3">
      <c r="A324" s="121" t="s">
        <v>318</v>
      </c>
      <c r="B324" s="130"/>
      <c r="C324" s="131"/>
      <c r="D324" s="124"/>
      <c r="E324" s="125"/>
      <c r="F324" s="126"/>
      <c r="G324" s="126"/>
      <c r="H324" s="124"/>
      <c r="I324" s="124"/>
      <c r="J324" s="124"/>
      <c r="K324" s="124"/>
      <c r="L324" s="127"/>
      <c r="M324" s="127"/>
      <c r="N324" s="132">
        <f>N323/36</f>
        <v>0</v>
      </c>
    </row>
    <row r="325" spans="1:14" ht="69" x14ac:dyDescent="0.3">
      <c r="A325" s="186">
        <v>10</v>
      </c>
      <c r="B325" s="192" t="s">
        <v>254</v>
      </c>
      <c r="C325" s="139" t="s">
        <v>149</v>
      </c>
      <c r="D325" s="2" t="s">
        <v>150</v>
      </c>
      <c r="E325" s="15" t="b">
        <v>0</v>
      </c>
      <c r="F325" s="16" t="b">
        <f ca="1">IF(OR(Table13[[#This Row],[S]]=TRUE,Table13[[#This Row],[N/A]]=TRUE),FALSE,TRUE)</f>
        <v>0</v>
      </c>
      <c r="G325" s="16" t="b">
        <f ca="1">IF(OR(Table13[[#This Row],[S]]=TRUE,Table13[[#This Row],[N/A]]=TRUE),FALSE,TRUE)</f>
        <v>0</v>
      </c>
      <c r="H325" s="93"/>
      <c r="I325" s="18"/>
      <c r="J325" s="17"/>
      <c r="K325" s="18"/>
      <c r="L325" s="19"/>
      <c r="M325" s="95"/>
      <c r="N325" s="140"/>
    </row>
    <row r="326" spans="1:14" x14ac:dyDescent="0.3">
      <c r="A326" s="186"/>
      <c r="B326" s="24"/>
      <c r="C326" s="84"/>
      <c r="D326" s="92" t="s">
        <v>151</v>
      </c>
      <c r="E326" s="15" t="b">
        <v>0</v>
      </c>
      <c r="F326" s="16" t="b">
        <f ca="1">IF(OR(Table13[[#This Row],[S]]=TRUE,Table13[[#This Row],[N/A]]=TRUE),FALSE,TRUE)</f>
        <v>0</v>
      </c>
      <c r="G326" s="16" t="b">
        <f ca="1">IF(OR(Table13[[#This Row],[S]]=TRUE,Table13[[#This Row],[N/A]]=TRUE),FALSE,TRUE)</f>
        <v>0</v>
      </c>
      <c r="H326" s="97" t="b">
        <v>0</v>
      </c>
      <c r="I326" s="97" t="b">
        <v>0</v>
      </c>
      <c r="J326" s="96" t="b">
        <v>0</v>
      </c>
      <c r="K326" s="97" t="b">
        <v>0</v>
      </c>
      <c r="L326" s="87">
        <v>0</v>
      </c>
      <c r="M326" s="98">
        <v>2</v>
      </c>
      <c r="N326" s="170">
        <f>Table13[[#This Row],[WF]]*Table13[[#This Row],[PTS]]</f>
        <v>0</v>
      </c>
    </row>
    <row r="327" spans="1:14" ht="27.6" x14ac:dyDescent="0.3">
      <c r="A327" s="186"/>
      <c r="B327" s="24"/>
      <c r="C327" s="84"/>
      <c r="D327" s="204" t="s">
        <v>152</v>
      </c>
      <c r="E327" s="15" t="b">
        <v>0</v>
      </c>
      <c r="F327" s="16" t="b">
        <f ca="1">IF(OR(Table13[[#This Row],[S]]=TRUE,Table13[[#This Row],[N/A]]=TRUE),FALSE,TRUE)</f>
        <v>0</v>
      </c>
      <c r="G327" s="16" t="b">
        <f ca="1">IF(OR(Table13[[#This Row],[S]]=TRUE,Table13[[#This Row],[N/A]]=TRUE),FALSE,TRUE)</f>
        <v>0</v>
      </c>
      <c r="H327" s="101"/>
      <c r="I327" s="102"/>
      <c r="J327" s="103"/>
      <c r="K327" s="102"/>
      <c r="L327" s="104"/>
      <c r="M327" s="105"/>
      <c r="N327" s="140"/>
    </row>
    <row r="328" spans="1:14" x14ac:dyDescent="0.3">
      <c r="A328" s="186"/>
      <c r="B328" s="24"/>
      <c r="C328" s="106" t="s">
        <v>17</v>
      </c>
      <c r="D328" s="38"/>
      <c r="E328" s="39"/>
      <c r="F328" s="40"/>
      <c r="G328" s="40"/>
      <c r="H328" s="41"/>
      <c r="I328" s="41"/>
      <c r="J328" s="41"/>
      <c r="K328" s="41"/>
      <c r="L328" s="42"/>
      <c r="M328" s="107"/>
      <c r="N328" s="44"/>
    </row>
    <row r="329" spans="1:14" x14ac:dyDescent="0.3">
      <c r="A329" s="186"/>
      <c r="B329" s="24"/>
      <c r="C329" s="108"/>
      <c r="D329" s="46"/>
      <c r="E329" s="47"/>
      <c r="F329" s="48"/>
      <c r="G329" s="48"/>
      <c r="H329" s="49"/>
      <c r="I329" s="49"/>
      <c r="J329" s="49"/>
      <c r="K329" s="49"/>
      <c r="L329" s="50"/>
      <c r="M329" s="109"/>
      <c r="N329" s="52"/>
    </row>
    <row r="330" spans="1:14" x14ac:dyDescent="0.3">
      <c r="A330" s="186"/>
      <c r="B330" s="24"/>
      <c r="C330" s="181" t="s">
        <v>14</v>
      </c>
      <c r="D330" s="54" t="s">
        <v>255</v>
      </c>
      <c r="E330" s="172"/>
      <c r="F330" s="173"/>
      <c r="G330" s="173"/>
      <c r="H330" s="174"/>
      <c r="I330" s="174"/>
      <c r="J330" s="174"/>
      <c r="K330" s="174"/>
      <c r="L330" s="175"/>
      <c r="M330" s="176"/>
      <c r="N330" s="177"/>
    </row>
    <row r="331" spans="1:14" x14ac:dyDescent="0.3">
      <c r="A331" s="186"/>
      <c r="B331" s="24"/>
      <c r="C331" s="182" t="s">
        <v>15</v>
      </c>
      <c r="D331" s="54" t="s">
        <v>256</v>
      </c>
      <c r="E331" s="145"/>
      <c r="F331" s="146"/>
      <c r="G331" s="146"/>
      <c r="H331" s="147"/>
      <c r="I331" s="147"/>
      <c r="J331" s="147"/>
      <c r="K331" s="147"/>
      <c r="L331" s="148"/>
      <c r="M331" s="178"/>
      <c r="N331" s="150"/>
    </row>
    <row r="332" spans="1:14" x14ac:dyDescent="0.3">
      <c r="A332" s="186"/>
      <c r="B332" s="24"/>
      <c r="C332" s="182" t="s">
        <v>16</v>
      </c>
      <c r="D332" s="54" t="s">
        <v>257</v>
      </c>
      <c r="E332" s="145"/>
      <c r="F332" s="146"/>
      <c r="G332" s="146"/>
      <c r="H332" s="147"/>
      <c r="I332" s="147"/>
      <c r="J332" s="147"/>
      <c r="K332" s="147"/>
      <c r="L332" s="148"/>
      <c r="M332" s="178"/>
      <c r="N332" s="150"/>
    </row>
    <row r="333" spans="1:14" x14ac:dyDescent="0.3">
      <c r="A333" s="121" t="s">
        <v>320</v>
      </c>
      <c r="B333" s="122"/>
      <c r="C333" s="123"/>
      <c r="D333" s="124"/>
      <c r="E333" s="125"/>
      <c r="F333" s="126"/>
      <c r="G333" s="126"/>
      <c r="H333" s="124"/>
      <c r="I333" s="124"/>
      <c r="J333" s="124"/>
      <c r="K333" s="124"/>
      <c r="L333" s="127"/>
      <c r="M333" s="127"/>
      <c r="N333" s="128">
        <f>SUM(N326)</f>
        <v>0</v>
      </c>
    </row>
    <row r="334" spans="1:14" x14ac:dyDescent="0.3">
      <c r="A334" s="121" t="s">
        <v>319</v>
      </c>
      <c r="B334" s="130"/>
      <c r="C334" s="131"/>
      <c r="D334" s="124"/>
      <c r="E334" s="125"/>
      <c r="F334" s="126"/>
      <c r="G334" s="126"/>
      <c r="H334" s="124"/>
      <c r="I334" s="124"/>
      <c r="J334" s="124"/>
      <c r="K334" s="124"/>
      <c r="L334" s="127"/>
      <c r="M334" s="127"/>
      <c r="N334" s="132">
        <f>N333/8</f>
        <v>0</v>
      </c>
    </row>
  </sheetData>
  <sheetProtection algorithmName="SHA-512" hashValue="yrKciDSIwgatpYPKTuhO4lPNKsBXwlUlQHLWGx1Cqgfs4vajy7FdebQm341aObHjM3gZ0IMrxXN42iB6vl7oAA==" saltValue="ACb82+1Cc4WX/SH0ZEWaBg==" spinCount="100000" sheet="1" objects="1" scenarios="1"/>
  <dataValidations count="1">
    <dataValidation type="custom" showInputMessage="1" showErrorMessage="1" sqref="H307:K308 H36:K36 H223:K224 H46:K46 H66:K66 H84:K84 H121:K121 H129:K129 H155:K155 H163:K163 H179:K179 H198:K198 H136:K136 H231:K231 H7:K7 H93:K93 H113:K113 H216:K216 H241:K241 H251:K251 H24:K24 H76:K76 H144:K144 H189:K189 H275:K275 H283:K283 H300:K301 H291:K291 H54:K54 H171:K171 H16:K16 H102:K102 H326:K326 H315:K315 H258:K259 H266:K266 H206:K206" xr:uid="{D34A6DBF-DD88-46A2-AEF2-8F0DED84B469}">
      <formula1>G7=TRUE</formula1>
    </dataValidation>
  </dataValidations>
  <pageMargins left="0.7" right="0.7" top="0.75" bottom="0.75" header="0.3" footer="0.3"/>
  <pageSetup paperSize="9" orientation="landscape" verticalDpi="0" r:id="rId1"/>
  <headerFooter>
    <oddFooter>&amp;LJob Aid RP-006A Iss. 2 Rev. 0&amp;RDecember 2024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Airfield Checklist</vt:lpstr>
      <vt:lpstr>'Airfield Checklist'!Print_Area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Raynold Senam Atadja</dc:creator>
  <cp:lastModifiedBy>Raynold Senam Atadja</cp:lastModifiedBy>
  <cp:lastPrinted>2025-01-13T15:11:09Z</cp:lastPrinted>
  <dcterms:created xsi:type="dcterms:W3CDTF">2015-06-05T18:17:20Z</dcterms:created>
  <dcterms:modified xsi:type="dcterms:W3CDTF">2025-02-18T13:06:58Z</dcterms:modified>
</cp:coreProperties>
</file>